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fileSharing readOnlyRecommended="1" userName="Microsoft Office User" algorithmName="SHA-512" hashValue="aw/rm99H2BbNbS/YXRX2Z//loHHCh1PAY8SpwfoEcE8RNq5NlchODcSobEPt9rxqE2ZkyFnMIF1erUQBzeH8Gw==" saltValue="pzWFRKsVYKy8XnqoB3MGrw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8_{478AA189-EED5-584C-8ED0-BB5BFE4CECA4}" xr6:coauthVersionLast="47" xr6:coauthVersionMax="47" xr10:uidLastSave="{00000000-0000-0000-0000-000000000000}"/>
  <bookViews>
    <workbookView xWindow="0" yWindow="760" windowWidth="29040" windowHeight="15720" xr2:uid="{BD859004-861A-4A13-8E99-D2DBBEA14028}"/>
  </bookViews>
  <sheets>
    <sheet name="PRICELIST 2026" sheetId="1" r:id="rId1"/>
  </sheets>
  <definedNames>
    <definedName name="_xlnm._FilterDatabase" localSheetId="0" hidden="1">'PRICELIST 2026'!$A$2:$M$73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8" i="1"/>
  <c r="N19" i="1"/>
  <c r="N20" i="1"/>
  <c r="N21" i="1"/>
  <c r="N26" i="1"/>
  <c r="N27" i="1"/>
  <c r="N28" i="1"/>
  <c r="N29" i="1"/>
  <c r="N34" i="1"/>
  <c r="N35" i="1"/>
  <c r="N36" i="1"/>
  <c r="N37" i="1"/>
  <c r="N42" i="1"/>
  <c r="N43" i="1"/>
  <c r="N44" i="1"/>
  <c r="N45" i="1"/>
  <c r="N50" i="1"/>
  <c r="N51" i="1"/>
  <c r="N52" i="1"/>
  <c r="N53" i="1"/>
  <c r="N58" i="1"/>
  <c r="N59" i="1"/>
  <c r="N60" i="1"/>
  <c r="N61" i="1"/>
  <c r="N66" i="1"/>
  <c r="N67" i="1"/>
  <c r="N68" i="1"/>
  <c r="N69" i="1"/>
  <c r="N5" i="1"/>
  <c r="N4" i="1"/>
  <c r="N3" i="1"/>
  <c r="M6" i="1"/>
  <c r="N6" i="1" s="1"/>
  <c r="M5" i="1"/>
  <c r="M4" i="1"/>
  <c r="M3" i="1"/>
  <c r="M7" i="1"/>
  <c r="N7" i="1" s="1"/>
  <c r="M8" i="1"/>
  <c r="N8" i="1" s="1"/>
  <c r="M9" i="1"/>
  <c r="N9" i="1" s="1"/>
  <c r="M10" i="1"/>
  <c r="M11" i="1"/>
  <c r="M12" i="1"/>
  <c r="M13" i="1"/>
  <c r="M14" i="1"/>
  <c r="N14" i="1" s="1"/>
  <c r="M15" i="1"/>
  <c r="N15" i="1" s="1"/>
  <c r="M16" i="1"/>
  <c r="N16" i="1" s="1"/>
  <c r="M17" i="1"/>
  <c r="N17" i="1" s="1"/>
  <c r="M18" i="1"/>
  <c r="M19" i="1"/>
  <c r="M20" i="1"/>
  <c r="M21" i="1"/>
  <c r="M22" i="1"/>
  <c r="N22" i="1" s="1"/>
  <c r="M23" i="1"/>
  <c r="N23" i="1" s="1"/>
  <c r="M24" i="1"/>
  <c r="N24" i="1" s="1"/>
  <c r="M25" i="1"/>
  <c r="N25" i="1" s="1"/>
  <c r="M26" i="1"/>
  <c r="M27" i="1"/>
  <c r="M28" i="1"/>
  <c r="M29" i="1"/>
  <c r="M30" i="1"/>
  <c r="N30" i="1" s="1"/>
  <c r="M31" i="1"/>
  <c r="N31" i="1" s="1"/>
  <c r="M32" i="1"/>
  <c r="N32" i="1" s="1"/>
  <c r="M33" i="1"/>
  <c r="N33" i="1" s="1"/>
  <c r="M34" i="1"/>
  <c r="M35" i="1"/>
  <c r="M36" i="1"/>
  <c r="M37" i="1"/>
  <c r="M38" i="1"/>
  <c r="N38" i="1" s="1"/>
  <c r="M39" i="1"/>
  <c r="N39" i="1" s="1"/>
  <c r="M40" i="1"/>
  <c r="N40" i="1" s="1"/>
  <c r="M41" i="1"/>
  <c r="N41" i="1" s="1"/>
  <c r="M42" i="1"/>
  <c r="M43" i="1"/>
  <c r="M44" i="1"/>
  <c r="M45" i="1"/>
  <c r="M46" i="1"/>
  <c r="N46" i="1" s="1"/>
  <c r="M47" i="1"/>
  <c r="N47" i="1" s="1"/>
  <c r="M48" i="1"/>
  <c r="N48" i="1" s="1"/>
  <c r="M49" i="1"/>
  <c r="N49" i="1" s="1"/>
  <c r="M50" i="1"/>
  <c r="M51" i="1"/>
  <c r="M52" i="1"/>
  <c r="M53" i="1"/>
  <c r="M54" i="1"/>
  <c r="N54" i="1" s="1"/>
  <c r="M55" i="1"/>
  <c r="N55" i="1" s="1"/>
  <c r="M56" i="1"/>
  <c r="N56" i="1" s="1"/>
  <c r="M57" i="1"/>
  <c r="N57" i="1" s="1"/>
  <c r="M58" i="1"/>
  <c r="M59" i="1"/>
  <c r="M60" i="1"/>
  <c r="M61" i="1"/>
  <c r="M62" i="1"/>
  <c r="N62" i="1" s="1"/>
  <c r="M63" i="1"/>
  <c r="N63" i="1" s="1"/>
  <c r="M64" i="1"/>
  <c r="N64" i="1" s="1"/>
  <c r="M65" i="1"/>
  <c r="N65" i="1" s="1"/>
  <c r="M66" i="1"/>
  <c r="M67" i="1"/>
  <c r="M68" i="1"/>
  <c r="M69" i="1"/>
  <c r="M70" i="1"/>
  <c r="N70" i="1" s="1"/>
  <c r="M71" i="1"/>
  <c r="N71" i="1" s="1"/>
  <c r="M72" i="1"/>
  <c r="N72" i="1" s="1"/>
  <c r="M73" i="1"/>
  <c r="N73" i="1" s="1"/>
  <c r="J73" i="1" l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</calcChain>
</file>

<file path=xl/sharedStrings.xml><?xml version="1.0" encoding="utf-8"?>
<sst xmlns="http://schemas.openxmlformats.org/spreadsheetml/2006/main" count="368" uniqueCount="168">
  <si>
    <t>PISTA</t>
  </si>
  <si>
    <t>IP 2026</t>
  </si>
  <si>
    <t>IP Description 2026</t>
  </si>
  <si>
    <t>Size</t>
  </si>
  <si>
    <t>Version</t>
  </si>
  <si>
    <t>Main Usage</t>
  </si>
  <si>
    <t>Market Segment</t>
  </si>
  <si>
    <t>Note</t>
  </si>
  <si>
    <t>Section Width</t>
  </si>
  <si>
    <t>Aspect Ratio</t>
  </si>
  <si>
    <t>Rim Diameter</t>
  </si>
  <si>
    <t>DISCOUNT</t>
  </si>
  <si>
    <t>PL 2026</t>
  </si>
  <si>
    <t>NET2026</t>
  </si>
  <si>
    <t>200/540-13 RAINWSA</t>
  </si>
  <si>
    <t>200/540-13</t>
  </si>
  <si>
    <t>WSA</t>
  </si>
  <si>
    <t>F4</t>
  </si>
  <si>
    <t>250/575-13 RAINWSA</t>
  </si>
  <si>
    <t>250/575-13</t>
  </si>
  <si>
    <t>DM</t>
  </si>
  <si>
    <t>230/570-13 RAINWSC</t>
  </si>
  <si>
    <t>230/570-13</t>
  </si>
  <si>
    <t>WSC</t>
  </si>
  <si>
    <t>FIA Formula Regional 13"</t>
  </si>
  <si>
    <t>230/570-13 SLICKDSC</t>
  </si>
  <si>
    <t>DSC</t>
  </si>
  <si>
    <t>300/590-13 RAINWSC</t>
  </si>
  <si>
    <t>300/590-13</t>
  </si>
  <si>
    <t>300/590-13 SLICKDSC</t>
  </si>
  <si>
    <t>DSB</t>
  </si>
  <si>
    <t>DHA</t>
  </si>
  <si>
    <t>DHC</t>
  </si>
  <si>
    <t>DHH</t>
  </si>
  <si>
    <t>275/695-15 TA SLICKDHA</t>
  </si>
  <si>
    <t>275/695-15</t>
  </si>
  <si>
    <t>Trans Am/TA2</t>
  </si>
  <si>
    <t>275/695-15 TA RAINWHA</t>
  </si>
  <si>
    <t>WHA</t>
  </si>
  <si>
    <t>200/620-17</t>
  </si>
  <si>
    <t>200/620-17 SLICKDHC</t>
  </si>
  <si>
    <t>Clio 5</t>
  </si>
  <si>
    <t>245/620-17 SLICKDHH</t>
  </si>
  <si>
    <t>245/620-17</t>
  </si>
  <si>
    <t>Touring TCA</t>
  </si>
  <si>
    <t>245/620-17 SLICKDHC</t>
  </si>
  <si>
    <t>245/620-17 SLICKDM</t>
  </si>
  <si>
    <t>245/620-17 SLICKDS</t>
  </si>
  <si>
    <t>DS</t>
  </si>
  <si>
    <t>BAC MONO</t>
  </si>
  <si>
    <t>245/620-17 RAINWSA</t>
  </si>
  <si>
    <t>235/645-18TL11v01 RAINWH</t>
  </si>
  <si>
    <t>235/645-18</t>
  </si>
  <si>
    <t>WH</t>
  </si>
  <si>
    <t>Club Competizioni GT Ferrari</t>
  </si>
  <si>
    <t>235/645-18TL11v01 SLICKDH</t>
  </si>
  <si>
    <t>DH</t>
  </si>
  <si>
    <t xml:space="preserve">Club Competizioni GT Ferrari </t>
  </si>
  <si>
    <t>240/650-18 RAINWHB</t>
  </si>
  <si>
    <t>240/650-18</t>
  </si>
  <si>
    <t>WHB</t>
  </si>
  <si>
    <t xml:space="preserve">Dallara ME2/GT4/Porsche GT3 Cup/TC </t>
  </si>
  <si>
    <t>245/645-18 SLICKDMF</t>
  </si>
  <si>
    <t>245/645-18</t>
  </si>
  <si>
    <t>DMF</t>
  </si>
  <si>
    <t>GT4/Porsche GT3 Cup</t>
  </si>
  <si>
    <t>245/645-18 SLICKDSB</t>
  </si>
  <si>
    <t>240/650-18 SLICKDHG</t>
  </si>
  <si>
    <t>DHG</t>
  </si>
  <si>
    <t>GT4/Porsche GT3 Cup/</t>
  </si>
  <si>
    <t>260/650-18 RAINWHB</t>
  </si>
  <si>
    <t>260/650-18</t>
  </si>
  <si>
    <t>GT4/Porsche GT3 Cup/TC</t>
  </si>
  <si>
    <t>265/645-18 SLICKDMF</t>
  </si>
  <si>
    <t>265/645-18</t>
  </si>
  <si>
    <t>260/650-18 SLICKDHG</t>
  </si>
  <si>
    <t>285/645-18 SLICKDMF</t>
  </si>
  <si>
    <t>285/645-18</t>
  </si>
  <si>
    <t>GT2/GT3/Porsche GT3 Cup</t>
  </si>
  <si>
    <t>285/645-18 SLICKDHHB</t>
  </si>
  <si>
    <t>DHHB</t>
  </si>
  <si>
    <t>BMW M2 CS</t>
  </si>
  <si>
    <t>280/650-18 SLICKDHG</t>
  </si>
  <si>
    <t>280/650-18</t>
  </si>
  <si>
    <t>265/660-18 RAINWSA</t>
  </si>
  <si>
    <t>265/660-18</t>
  </si>
  <si>
    <t>TC/TCR</t>
  </si>
  <si>
    <t>265/660-18 SLICKDHHB</t>
  </si>
  <si>
    <t>265/660-18 SLICKDHC</t>
  </si>
  <si>
    <t>TC</t>
  </si>
  <si>
    <t>280/660-18 RAINWHB</t>
  </si>
  <si>
    <t>280/660-18</t>
  </si>
  <si>
    <t>GT4</t>
  </si>
  <si>
    <t>305/660-18 SLICKDMF</t>
  </si>
  <si>
    <t>305/660-18</t>
  </si>
  <si>
    <t>280/660-18 SLICKDHG</t>
  </si>
  <si>
    <t>320/660-18 TA SLICKDHA</t>
  </si>
  <si>
    <t>320/660-18</t>
  </si>
  <si>
    <t>Trans Am/TA</t>
  </si>
  <si>
    <t>320/660-18 TA RAINWHA</t>
  </si>
  <si>
    <t>310/660-18 RAINWHB</t>
  </si>
  <si>
    <t>310/660-18</t>
  </si>
  <si>
    <t>GT2/GT3/Porsche GT3 Cup/LMP3</t>
  </si>
  <si>
    <t>310/660-18 SLICKDHG</t>
  </si>
  <si>
    <t>325/660-18 SLICKDMF</t>
  </si>
  <si>
    <t>325/660-18</t>
  </si>
  <si>
    <t>280/680-18 RAINWHB</t>
  </si>
  <si>
    <t>280/680-18</t>
  </si>
  <si>
    <t>305/680-18 SLICKDMF</t>
  </si>
  <si>
    <t>305/680-18</t>
  </si>
  <si>
    <t>280/680-18 SLICKDHG</t>
  </si>
  <si>
    <t>300/690-18 RAINWHB</t>
  </si>
  <si>
    <t>300/690-18</t>
  </si>
  <si>
    <t>GT2/GT4/Porsche GT3 Cup</t>
  </si>
  <si>
    <t>300/690-18 SLICKDHG</t>
  </si>
  <si>
    <t>GT2/GT4</t>
  </si>
  <si>
    <t>315/680-18 SLICKDMF</t>
  </si>
  <si>
    <t>315/680-18</t>
  </si>
  <si>
    <t>310/690-18 RAINWHB</t>
  </si>
  <si>
    <t>310/690-18</t>
  </si>
  <si>
    <t>only GT3</t>
  </si>
  <si>
    <t>310/690-18 SLICKDHG</t>
  </si>
  <si>
    <t>GT3</t>
  </si>
  <si>
    <t>325/680-18 SLICKDMF</t>
  </si>
  <si>
    <t>325/680-18</t>
  </si>
  <si>
    <t>320/710-18 SLICKDHG</t>
  </si>
  <si>
    <t>320/710-18</t>
  </si>
  <si>
    <t>305/645-18 SLICKDMF</t>
  </si>
  <si>
    <t>305/645-18</t>
  </si>
  <si>
    <t>325/705-18 SLICKDMF</t>
  </si>
  <si>
    <t>325/705-18</t>
  </si>
  <si>
    <t>320/710-18 RAINWHB</t>
  </si>
  <si>
    <t>350/720-18 TA SLICKDHA</t>
  </si>
  <si>
    <t>350/720-18</t>
  </si>
  <si>
    <t>350/720-18 TA RAINWHA</t>
  </si>
  <si>
    <t>235/645-19 RAINWSA</t>
  </si>
  <si>
    <t>235/645-19</t>
  </si>
  <si>
    <t>235/645-19 SLICKDHA</t>
  </si>
  <si>
    <t>255/650-19 RAINWSA</t>
  </si>
  <si>
    <t>255/650-19</t>
  </si>
  <si>
    <t>Ferrari Challenge 458 / McLaren 650S Sprint</t>
  </si>
  <si>
    <t>255/650-19 SLICKDHA</t>
  </si>
  <si>
    <t>Ferrari Challenge 458/McLaren 650S Sprint</t>
  </si>
  <si>
    <t>275/675-19 SLICKDHC</t>
  </si>
  <si>
    <t>275/675-19</t>
  </si>
  <si>
    <t>Ferrari Challenge 488 &amp; 488 EVO</t>
  </si>
  <si>
    <t>275/675-19 RAINWSA</t>
  </si>
  <si>
    <t>280/680-19 FCH SLICKDH</t>
  </si>
  <si>
    <t>280/680-19</t>
  </si>
  <si>
    <t>Ferrari Challenge 296</t>
  </si>
  <si>
    <t>280/680-19 FCH RAINWH</t>
  </si>
  <si>
    <t>295/680-19 RAINWSA</t>
  </si>
  <si>
    <t>295/680-19</t>
  </si>
  <si>
    <t>295/680-19 SLICKDHA</t>
  </si>
  <si>
    <t>305/690-19 RAINWSA</t>
  </si>
  <si>
    <t>305/690-19</t>
  </si>
  <si>
    <t>305/690-19 SLICKDHA</t>
  </si>
  <si>
    <t>315/705-19 SLICKDHC</t>
  </si>
  <si>
    <t>315/705-19</t>
  </si>
  <si>
    <t>315/705-19 RAINWSA</t>
  </si>
  <si>
    <t>320/710-19 RAINWHB</t>
  </si>
  <si>
    <t>320/710-19</t>
  </si>
  <si>
    <t>Ferrari 458 GT3/McLaren P1 GTR &amp; Senna GTR</t>
  </si>
  <si>
    <t>300/720-19 FCH SLICKDH</t>
  </si>
  <si>
    <t>300/720-19</t>
  </si>
  <si>
    <t>300/720-19 FCH RAINWH</t>
  </si>
  <si>
    <t>320/710-19 SLICKDHG</t>
  </si>
  <si>
    <t>280/650-18 RAINWHB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</si>
</sst>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9" fontId="2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4982-682E-402F-8D84-C63BE15B2CBE}">
  <dimension ref="A2:N73"/>
  <sheetViews>
    <sheetView showGridLines="0" tabSelected="1" zoomScale="80" zoomScaleNormal="80" workbookViewId="0">
      <pane xSplit="2" ySplit="2" topLeftCell="C50" activePane="bottomRight" state="frozen"/>
      <selection pane="topRight" activeCell="C1" sqref="C1"/>
      <selection pane="bottomLeft" activeCell="A3" sqref="A3"/>
      <selection pane="bottomRight" activeCell="R20" sqref="R20"/>
    </sheetView>
  </sheetViews>
  <sheetFormatPr baseColWidth="10" defaultColWidth="9.1640625" defaultRowHeight="15" outlineLevelCol="1" x14ac:dyDescent="0.2"/>
  <cols>
    <col min="1" max="1" width="12.6640625" style="1" bestFit="1" customWidth="1"/>
    <col min="2" max="2" width="39.1640625" style="1" bestFit="1" customWidth="1"/>
    <col min="3" max="3" width="12.83203125" style="2" customWidth="1" outlineLevel="1"/>
    <col min="4" max="4" width="24.5" style="1" customWidth="1" outlineLevel="1"/>
    <col min="5" max="5" width="54.83203125" style="1" customWidth="1" outlineLevel="1"/>
    <col min="6" max="6" width="20.6640625" style="2" hidden="1" customWidth="1" outlineLevel="1"/>
    <col min="7" max="7" width="17.1640625" style="2" hidden="1" customWidth="1" outlineLevel="1"/>
    <col min="8" max="10" width="13.5" style="2" hidden="1" customWidth="1" outlineLevel="1"/>
    <col min="11" max="11" width="13.83203125" style="3" hidden="1" customWidth="1"/>
    <col min="12" max="12" width="10.6640625" style="4" hidden="1" customWidth="1"/>
    <col min="13" max="13" width="8.83203125" style="2" hidden="1" customWidth="1"/>
    <col min="14" max="16384" width="9.1640625" style="2"/>
  </cols>
  <sheetData>
    <row r="2" spans="1:14" s="9" customFormat="1" ht="29.25" customHeight="1" x14ac:dyDescent="0.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12</v>
      </c>
      <c r="L2" s="8" t="s">
        <v>11</v>
      </c>
      <c r="M2" s="7" t="s">
        <v>13</v>
      </c>
      <c r="N2" s="7" t="s">
        <v>13</v>
      </c>
    </row>
    <row r="3" spans="1:14" x14ac:dyDescent="0.2">
      <c r="A3" s="1">
        <v>4346300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0</v>
      </c>
      <c r="G3" s="1"/>
      <c r="H3" s="1">
        <f>VALUE(LEFT(C3,FIND("/",C3)-1))</f>
        <v>200</v>
      </c>
      <c r="I3" s="1">
        <f>VALUE(MID(C3,FIND("/",C3)+1,FIND("-",C3)-FIND("/",C3)-1))</f>
        <v>540</v>
      </c>
      <c r="J3" s="1">
        <f>VALUE(RIGHT(C3,LEN(C3)-FIND("-",C3)))</f>
        <v>13</v>
      </c>
      <c r="K3" s="3">
        <v>495</v>
      </c>
      <c r="L3" s="4">
        <v>0.3</v>
      </c>
      <c r="M3" s="3">
        <f>+K3-(K3*L3)</f>
        <v>346.5</v>
      </c>
      <c r="N3" s="10">
        <f>M3*1.2</f>
        <v>415.8</v>
      </c>
    </row>
    <row r="4" spans="1:14" x14ac:dyDescent="0.2">
      <c r="A4" s="1">
        <v>4346400</v>
      </c>
      <c r="B4" s="1" t="s">
        <v>18</v>
      </c>
      <c r="C4" s="1" t="s">
        <v>19</v>
      </c>
      <c r="D4" s="1" t="s">
        <v>16</v>
      </c>
      <c r="E4" s="1" t="s">
        <v>17</v>
      </c>
      <c r="F4" s="1" t="s">
        <v>0</v>
      </c>
      <c r="G4" s="1"/>
      <c r="H4" s="1">
        <f>VALUE(LEFT(C4,FIND("/",C4)-1))</f>
        <v>250</v>
      </c>
      <c r="I4" s="1">
        <f>VALUE(MID(C4,FIND("/",C4)+1,FIND("-",C4)-FIND("/",C4)-1))</f>
        <v>575</v>
      </c>
      <c r="J4" s="1">
        <f>VALUE(RIGHT(C4,LEN(C4)-FIND("-",C4)))</f>
        <v>13</v>
      </c>
      <c r="K4" s="3">
        <v>565</v>
      </c>
      <c r="L4" s="4">
        <v>0.3</v>
      </c>
      <c r="M4" s="3">
        <f>+K4-(K4*L4)</f>
        <v>395.5</v>
      </c>
      <c r="N4" s="10">
        <f>M4*1.2</f>
        <v>474.59999999999997</v>
      </c>
    </row>
    <row r="5" spans="1:14" x14ac:dyDescent="0.2">
      <c r="A5" s="1">
        <v>4604500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0</v>
      </c>
      <c r="G5" s="1"/>
      <c r="H5" s="1">
        <f>VALUE(LEFT(C5,FIND("/",C5)-1))</f>
        <v>230</v>
      </c>
      <c r="I5" s="1">
        <f>VALUE(MID(C5,FIND("/",C5)+1,FIND("-",C5)-FIND("/",C5)-1))</f>
        <v>570</v>
      </c>
      <c r="J5" s="1">
        <f>VALUE(RIGHT(C5,LEN(C5)-FIND("-",C5)))</f>
        <v>13</v>
      </c>
      <c r="K5" s="3">
        <v>322</v>
      </c>
      <c r="L5" s="4">
        <v>0.3</v>
      </c>
      <c r="M5" s="3">
        <f>+K5-(K5*L5)</f>
        <v>225.4</v>
      </c>
      <c r="N5" s="10">
        <f>M5*1.2</f>
        <v>270.48</v>
      </c>
    </row>
    <row r="6" spans="1:14" x14ac:dyDescent="0.2">
      <c r="A6" s="1">
        <v>4456900</v>
      </c>
      <c r="B6" s="1" t="s">
        <v>25</v>
      </c>
      <c r="C6" s="1" t="s">
        <v>22</v>
      </c>
      <c r="D6" s="1" t="s">
        <v>26</v>
      </c>
      <c r="E6" s="1" t="s">
        <v>24</v>
      </c>
      <c r="F6" s="1" t="s">
        <v>0</v>
      </c>
      <c r="G6" s="1"/>
      <c r="H6" s="1">
        <f>VALUE(LEFT(C6,FIND("/",C6)-1))</f>
        <v>230</v>
      </c>
      <c r="I6" s="1">
        <f>VALUE(MID(C6,FIND("/",C6)+1,FIND("-",C6)-FIND("/",C6)-1))</f>
        <v>570</v>
      </c>
      <c r="J6" s="1">
        <f>VALUE(RIGHT(C6,LEN(C6)-FIND("-",C6)))</f>
        <v>13</v>
      </c>
      <c r="K6" s="3">
        <v>322</v>
      </c>
      <c r="L6" s="4">
        <v>0.3</v>
      </c>
      <c r="M6" s="3">
        <f>+K6-(K6*L6)</f>
        <v>225.4</v>
      </c>
      <c r="N6" s="10">
        <f t="shared" ref="N6:N69" si="0">M6*1.2</f>
        <v>270.48</v>
      </c>
    </row>
    <row r="7" spans="1:14" x14ac:dyDescent="0.2">
      <c r="A7" s="1">
        <v>4604600</v>
      </c>
      <c r="B7" s="1" t="s">
        <v>27</v>
      </c>
      <c r="C7" s="1" t="s">
        <v>28</v>
      </c>
      <c r="D7" s="1" t="s">
        <v>23</v>
      </c>
      <c r="E7" s="1" t="s">
        <v>24</v>
      </c>
      <c r="F7" s="1" t="s">
        <v>0</v>
      </c>
      <c r="G7" s="1"/>
      <c r="H7" s="1">
        <f>VALUE(LEFT(C7,FIND("/",C7)-1))</f>
        <v>300</v>
      </c>
      <c r="I7" s="1">
        <f>VALUE(MID(C7,FIND("/",C7)+1,FIND("-",C7)-FIND("/",C7)-1))</f>
        <v>590</v>
      </c>
      <c r="J7" s="1">
        <f>VALUE(RIGHT(C7,LEN(C7)-FIND("-",C7)))</f>
        <v>13</v>
      </c>
      <c r="K7" s="3">
        <v>340</v>
      </c>
      <c r="L7" s="4">
        <v>0.3</v>
      </c>
      <c r="M7" s="3">
        <f t="shared" ref="M7:M61" si="1">+K7-(K7*L7)</f>
        <v>238</v>
      </c>
      <c r="N7" s="10">
        <f t="shared" si="0"/>
        <v>285.59999999999997</v>
      </c>
    </row>
    <row r="8" spans="1:14" x14ac:dyDescent="0.2">
      <c r="A8" s="1">
        <v>4457000</v>
      </c>
      <c r="B8" s="1" t="s">
        <v>29</v>
      </c>
      <c r="C8" s="1" t="s">
        <v>28</v>
      </c>
      <c r="D8" s="1" t="s">
        <v>26</v>
      </c>
      <c r="E8" s="1" t="s">
        <v>24</v>
      </c>
      <c r="F8" s="1" t="s">
        <v>0</v>
      </c>
      <c r="G8" s="1"/>
      <c r="H8" s="1">
        <f>VALUE(LEFT(C8,FIND("/",C8)-1))</f>
        <v>300</v>
      </c>
      <c r="I8" s="1">
        <f>VALUE(MID(C8,FIND("/",C8)+1,FIND("-",C8)-FIND("/",C8)-1))</f>
        <v>590</v>
      </c>
      <c r="J8" s="1">
        <f>VALUE(RIGHT(C8,LEN(C8)-FIND("-",C8)))</f>
        <v>13</v>
      </c>
      <c r="K8" s="3">
        <v>340</v>
      </c>
      <c r="L8" s="4">
        <v>0.3</v>
      </c>
      <c r="M8" s="3">
        <f t="shared" si="1"/>
        <v>238</v>
      </c>
      <c r="N8" s="10">
        <f t="shared" si="0"/>
        <v>285.59999999999997</v>
      </c>
    </row>
    <row r="9" spans="1:14" x14ac:dyDescent="0.2">
      <c r="A9" s="1">
        <v>4645500</v>
      </c>
      <c r="B9" s="1" t="s">
        <v>34</v>
      </c>
      <c r="C9" s="1" t="s">
        <v>35</v>
      </c>
      <c r="D9" s="1" t="s">
        <v>31</v>
      </c>
      <c r="E9" s="1" t="s">
        <v>36</v>
      </c>
      <c r="F9" s="1" t="s">
        <v>0</v>
      </c>
      <c r="H9" s="1">
        <f>VALUE(LEFT(C9,FIND("/",C9)-1))</f>
        <v>275</v>
      </c>
      <c r="I9" s="1">
        <f>VALUE(MID(C9,FIND("/",C9)+1,FIND("-",C9)-FIND("/",C9)-1))</f>
        <v>695</v>
      </c>
      <c r="J9" s="1">
        <f>VALUE(RIGHT(C9,LEN(C9)-FIND("-",C9)))</f>
        <v>15</v>
      </c>
      <c r="K9" s="3">
        <v>430</v>
      </c>
      <c r="L9" s="4">
        <v>0.3</v>
      </c>
      <c r="M9" s="3">
        <f t="shared" si="1"/>
        <v>301</v>
      </c>
      <c r="N9" s="10">
        <f t="shared" si="0"/>
        <v>361.2</v>
      </c>
    </row>
    <row r="10" spans="1:14" x14ac:dyDescent="0.2">
      <c r="A10" s="1">
        <v>4645600</v>
      </c>
      <c r="B10" s="1" t="s">
        <v>37</v>
      </c>
      <c r="C10" s="1" t="s">
        <v>35</v>
      </c>
      <c r="D10" s="1" t="s">
        <v>38</v>
      </c>
      <c r="E10" s="1" t="s">
        <v>36</v>
      </c>
      <c r="F10" s="1" t="s">
        <v>0</v>
      </c>
      <c r="H10" s="1">
        <f>VALUE(LEFT(C10,FIND("/",C10)-1))</f>
        <v>275</v>
      </c>
      <c r="I10" s="1">
        <f>VALUE(MID(C10,FIND("/",C10)+1,FIND("-",C10)-FIND("/",C10)-1))</f>
        <v>695</v>
      </c>
      <c r="J10" s="1">
        <f>VALUE(RIGHT(C10,LEN(C10)-FIND("-",C10)))</f>
        <v>15</v>
      </c>
      <c r="K10" s="3">
        <v>430</v>
      </c>
      <c r="L10" s="4">
        <v>0.3</v>
      </c>
      <c r="M10" s="3">
        <f t="shared" si="1"/>
        <v>301</v>
      </c>
      <c r="N10" s="10">
        <f t="shared" si="0"/>
        <v>361.2</v>
      </c>
    </row>
    <row r="11" spans="1:14" x14ac:dyDescent="0.2">
      <c r="A11" s="1">
        <v>4650300</v>
      </c>
      <c r="B11" s="1" t="s">
        <v>40</v>
      </c>
      <c r="C11" s="1" t="s">
        <v>39</v>
      </c>
      <c r="D11" s="1" t="s">
        <v>32</v>
      </c>
      <c r="E11" s="1" t="s">
        <v>41</v>
      </c>
      <c r="F11" s="1" t="s">
        <v>0</v>
      </c>
      <c r="H11" s="1">
        <f>VALUE(LEFT(C11,FIND("/",C11)-1))</f>
        <v>200</v>
      </c>
      <c r="I11" s="1">
        <f>VALUE(MID(C11,FIND("/",C11)+1,FIND("-",C11)-FIND("/",C11)-1))</f>
        <v>620</v>
      </c>
      <c r="J11" s="1">
        <f>VALUE(RIGHT(C11,LEN(C11)-FIND("-",C11)))</f>
        <v>17</v>
      </c>
      <c r="K11" s="3">
        <v>469</v>
      </c>
      <c r="L11" s="4">
        <v>0.3</v>
      </c>
      <c r="M11" s="3">
        <f t="shared" si="1"/>
        <v>328.3</v>
      </c>
      <c r="N11" s="10">
        <f t="shared" si="0"/>
        <v>393.96</v>
      </c>
    </row>
    <row r="12" spans="1:14" x14ac:dyDescent="0.2">
      <c r="A12" s="1">
        <v>4091400</v>
      </c>
      <c r="B12" s="1" t="s">
        <v>42</v>
      </c>
      <c r="C12" s="1" t="s">
        <v>43</v>
      </c>
      <c r="D12" s="1" t="s">
        <v>33</v>
      </c>
      <c r="E12" s="1" t="s">
        <v>44</v>
      </c>
      <c r="F12" s="1" t="s">
        <v>0</v>
      </c>
      <c r="H12" s="1">
        <f>VALUE(LEFT(C12,FIND("/",C12)-1))</f>
        <v>245</v>
      </c>
      <c r="I12" s="1">
        <f>VALUE(MID(C12,FIND("/",C12)+1,FIND("-",C12)-FIND("/",C12)-1))</f>
        <v>620</v>
      </c>
      <c r="J12" s="1">
        <f>VALUE(RIGHT(C12,LEN(C12)-FIND("-",C12)))</f>
        <v>17</v>
      </c>
      <c r="K12" s="3">
        <v>469</v>
      </c>
      <c r="L12" s="4">
        <v>0.3</v>
      </c>
      <c r="M12" s="3">
        <f t="shared" si="1"/>
        <v>328.3</v>
      </c>
      <c r="N12" s="10">
        <f t="shared" si="0"/>
        <v>393.96</v>
      </c>
    </row>
    <row r="13" spans="1:14" x14ac:dyDescent="0.2">
      <c r="A13" s="1">
        <v>4650500</v>
      </c>
      <c r="B13" s="1" t="s">
        <v>45</v>
      </c>
      <c r="C13" s="1" t="s">
        <v>43</v>
      </c>
      <c r="D13" s="1" t="s">
        <v>32</v>
      </c>
      <c r="E13" s="1" t="s">
        <v>44</v>
      </c>
      <c r="F13" s="1" t="s">
        <v>0</v>
      </c>
      <c r="H13" s="1">
        <f>VALUE(LEFT(C13,FIND("/",C13)-1))</f>
        <v>245</v>
      </c>
      <c r="I13" s="1">
        <f>VALUE(MID(C13,FIND("/",C13)+1,FIND("-",C13)-FIND("/",C13)-1))</f>
        <v>620</v>
      </c>
      <c r="J13" s="1">
        <f>VALUE(RIGHT(C13,LEN(C13)-FIND("-",C13)))</f>
        <v>17</v>
      </c>
      <c r="K13" s="3">
        <v>469</v>
      </c>
      <c r="L13" s="4">
        <v>0.3</v>
      </c>
      <c r="M13" s="3">
        <f t="shared" si="1"/>
        <v>328.3</v>
      </c>
      <c r="N13" s="10">
        <f t="shared" si="0"/>
        <v>393.96</v>
      </c>
    </row>
    <row r="14" spans="1:14" x14ac:dyDescent="0.2">
      <c r="A14" s="1">
        <v>4091600</v>
      </c>
      <c r="B14" s="1" t="s">
        <v>46</v>
      </c>
      <c r="C14" s="1" t="s">
        <v>43</v>
      </c>
      <c r="D14" s="1" t="s">
        <v>20</v>
      </c>
      <c r="E14" s="1" t="s">
        <v>44</v>
      </c>
      <c r="F14" s="1" t="s">
        <v>0</v>
      </c>
      <c r="H14" s="1">
        <f>VALUE(LEFT(C14,FIND("/",C14)-1))</f>
        <v>245</v>
      </c>
      <c r="I14" s="1">
        <f>VALUE(MID(C14,FIND("/",C14)+1,FIND("-",C14)-FIND("/",C14)-1))</f>
        <v>620</v>
      </c>
      <c r="J14" s="1">
        <f>VALUE(RIGHT(C14,LEN(C14)-FIND("-",C14)))</f>
        <v>17</v>
      </c>
      <c r="K14" s="3">
        <v>469</v>
      </c>
      <c r="L14" s="4">
        <v>0.3</v>
      </c>
      <c r="M14" s="3">
        <f t="shared" si="1"/>
        <v>328.3</v>
      </c>
      <c r="N14" s="10">
        <f t="shared" si="0"/>
        <v>393.96</v>
      </c>
    </row>
    <row r="15" spans="1:14" x14ac:dyDescent="0.2">
      <c r="A15" s="1">
        <v>4091700</v>
      </c>
      <c r="B15" s="1" t="s">
        <v>47</v>
      </c>
      <c r="C15" s="1" t="s">
        <v>43</v>
      </c>
      <c r="D15" s="1" t="s">
        <v>48</v>
      </c>
      <c r="E15" s="1" t="s">
        <v>49</v>
      </c>
      <c r="F15" s="1" t="s">
        <v>0</v>
      </c>
      <c r="H15" s="1">
        <f>VALUE(LEFT(C15,FIND("/",C15)-1))</f>
        <v>245</v>
      </c>
      <c r="I15" s="1">
        <f>VALUE(MID(C15,FIND("/",C15)+1,FIND("-",C15)-FIND("/",C15)-1))</f>
        <v>620</v>
      </c>
      <c r="J15" s="1">
        <f>VALUE(RIGHT(C15,LEN(C15)-FIND("-",C15)))</f>
        <v>17</v>
      </c>
      <c r="K15" s="3">
        <v>469</v>
      </c>
      <c r="L15" s="4">
        <v>0.3</v>
      </c>
      <c r="M15" s="3">
        <f t="shared" si="1"/>
        <v>328.3</v>
      </c>
      <c r="N15" s="10">
        <f t="shared" si="0"/>
        <v>393.96</v>
      </c>
    </row>
    <row r="16" spans="1:14" x14ac:dyDescent="0.2">
      <c r="A16" s="1">
        <v>4577600</v>
      </c>
      <c r="B16" s="1" t="s">
        <v>50</v>
      </c>
      <c r="C16" s="1" t="s">
        <v>43</v>
      </c>
      <c r="D16" s="1" t="s">
        <v>16</v>
      </c>
      <c r="E16" s="1" t="s">
        <v>44</v>
      </c>
      <c r="F16" s="1" t="s">
        <v>0</v>
      </c>
      <c r="H16" s="1">
        <f>VALUE(LEFT(C16,FIND("/",C16)-1))</f>
        <v>245</v>
      </c>
      <c r="I16" s="1">
        <f>VALUE(MID(C16,FIND("/",C16)+1,FIND("-",C16)-FIND("/",C16)-1))</f>
        <v>620</v>
      </c>
      <c r="J16" s="1">
        <f>VALUE(RIGHT(C16,LEN(C16)-FIND("-",C16)))</f>
        <v>17</v>
      </c>
      <c r="K16" s="3">
        <v>469</v>
      </c>
      <c r="L16" s="4">
        <v>0.3</v>
      </c>
      <c r="M16" s="3">
        <f t="shared" si="1"/>
        <v>328.3</v>
      </c>
      <c r="N16" s="10">
        <f t="shared" si="0"/>
        <v>393.96</v>
      </c>
    </row>
    <row r="17" spans="1:14" x14ac:dyDescent="0.2">
      <c r="A17" s="1">
        <v>2088900</v>
      </c>
      <c r="B17" s="1" t="s">
        <v>51</v>
      </c>
      <c r="C17" s="1" t="s">
        <v>52</v>
      </c>
      <c r="D17" s="1" t="s">
        <v>53</v>
      </c>
      <c r="E17" s="1" t="s">
        <v>54</v>
      </c>
      <c r="F17" s="1" t="s">
        <v>0</v>
      </c>
      <c r="H17" s="1">
        <f>VALUE(LEFT(C17,FIND("/",C17)-1))</f>
        <v>235</v>
      </c>
      <c r="I17" s="1">
        <f>VALUE(MID(C17,FIND("/",C17)+1,FIND("-",C17)-FIND("/",C17)-1))</f>
        <v>645</v>
      </c>
      <c r="J17" s="1">
        <f>VALUE(RIGHT(C17,LEN(C17)-FIND("-",C17)))</f>
        <v>18</v>
      </c>
      <c r="K17" s="3">
        <v>602</v>
      </c>
      <c r="L17" s="4">
        <v>0.3</v>
      </c>
      <c r="M17" s="3">
        <f t="shared" si="1"/>
        <v>421.4</v>
      </c>
      <c r="N17" s="10">
        <f t="shared" si="0"/>
        <v>505.67999999999995</v>
      </c>
    </row>
    <row r="18" spans="1:14" x14ac:dyDescent="0.2">
      <c r="A18" s="1">
        <v>2216500</v>
      </c>
      <c r="B18" s="1" t="s">
        <v>55</v>
      </c>
      <c r="C18" s="1" t="s">
        <v>52</v>
      </c>
      <c r="D18" s="1" t="s">
        <v>56</v>
      </c>
      <c r="E18" s="1" t="s">
        <v>57</v>
      </c>
      <c r="F18" s="1" t="s">
        <v>0</v>
      </c>
      <c r="H18" s="1">
        <f>VALUE(LEFT(C18,FIND("/",C18)-1))</f>
        <v>235</v>
      </c>
      <c r="I18" s="1">
        <f>VALUE(MID(C18,FIND("/",C18)+1,FIND("-",C18)-FIND("/",C18)-1))</f>
        <v>645</v>
      </c>
      <c r="J18" s="1">
        <f>VALUE(RIGHT(C18,LEN(C18)-FIND("-",C18)))</f>
        <v>18</v>
      </c>
      <c r="K18" s="3">
        <v>602</v>
      </c>
      <c r="L18" s="4">
        <v>0.3</v>
      </c>
      <c r="M18" s="3">
        <f t="shared" si="1"/>
        <v>421.4</v>
      </c>
      <c r="N18" s="10">
        <f t="shared" si="0"/>
        <v>505.67999999999995</v>
      </c>
    </row>
    <row r="19" spans="1:14" x14ac:dyDescent="0.2">
      <c r="A19" s="1">
        <v>4597900</v>
      </c>
      <c r="B19" s="1" t="s">
        <v>58</v>
      </c>
      <c r="C19" s="1" t="s">
        <v>59</v>
      </c>
      <c r="D19" s="1" t="s">
        <v>60</v>
      </c>
      <c r="E19" s="1" t="s">
        <v>61</v>
      </c>
      <c r="F19" s="1" t="s">
        <v>0</v>
      </c>
      <c r="H19" s="1">
        <f>VALUE(LEFT(C19,FIND("/",C19)-1))</f>
        <v>240</v>
      </c>
      <c r="I19" s="1">
        <f>VALUE(MID(C19,FIND("/",C19)+1,FIND("-",C19)-FIND("/",C19)-1))</f>
        <v>650</v>
      </c>
      <c r="J19" s="1">
        <f>VALUE(RIGHT(C19,LEN(C19)-FIND("-",C19)))</f>
        <v>18</v>
      </c>
      <c r="K19" s="3">
        <v>640</v>
      </c>
      <c r="L19" s="4">
        <v>0.3</v>
      </c>
      <c r="M19" s="3">
        <f t="shared" si="1"/>
        <v>448</v>
      </c>
      <c r="N19" s="10">
        <f t="shared" si="0"/>
        <v>537.6</v>
      </c>
    </row>
    <row r="20" spans="1:14" x14ac:dyDescent="0.2">
      <c r="A20" s="1">
        <v>4526200</v>
      </c>
      <c r="B20" s="1" t="s">
        <v>62</v>
      </c>
      <c r="C20" s="1" t="s">
        <v>63</v>
      </c>
      <c r="D20" s="1" t="s">
        <v>64</v>
      </c>
      <c r="E20" s="1" t="s">
        <v>65</v>
      </c>
      <c r="F20" s="1" t="s">
        <v>0</v>
      </c>
      <c r="H20" s="1">
        <f>VALUE(LEFT(C20,FIND("/",C20)-1))</f>
        <v>245</v>
      </c>
      <c r="I20" s="1">
        <f>VALUE(MID(C20,FIND("/",C20)+1,FIND("-",C20)-FIND("/",C20)-1))</f>
        <v>645</v>
      </c>
      <c r="J20" s="1">
        <f>VALUE(RIGHT(C20,LEN(C20)-FIND("-",C20)))</f>
        <v>18</v>
      </c>
      <c r="K20" s="3">
        <v>609</v>
      </c>
      <c r="L20" s="4">
        <v>0.3</v>
      </c>
      <c r="M20" s="3">
        <f t="shared" si="1"/>
        <v>426.3</v>
      </c>
      <c r="N20" s="10">
        <f t="shared" si="0"/>
        <v>511.56</v>
      </c>
    </row>
    <row r="21" spans="1:14" x14ac:dyDescent="0.2">
      <c r="A21" s="1">
        <v>3798700</v>
      </c>
      <c r="B21" s="1" t="s">
        <v>66</v>
      </c>
      <c r="C21" s="1" t="s">
        <v>63</v>
      </c>
      <c r="D21" s="1" t="s">
        <v>30</v>
      </c>
      <c r="E21" s="1" t="s">
        <v>65</v>
      </c>
      <c r="F21" s="1" t="s">
        <v>0</v>
      </c>
      <c r="H21" s="1">
        <f>VALUE(LEFT(C21,FIND("/",C21)-1))</f>
        <v>245</v>
      </c>
      <c r="I21" s="1">
        <f>VALUE(MID(C21,FIND("/",C21)+1,FIND("-",C21)-FIND("/",C21)-1))</f>
        <v>645</v>
      </c>
      <c r="J21" s="1">
        <f>VALUE(RIGHT(C21,LEN(C21)-FIND("-",C21)))</f>
        <v>18</v>
      </c>
      <c r="K21" s="3">
        <v>609</v>
      </c>
      <c r="L21" s="4">
        <v>0.3</v>
      </c>
      <c r="M21" s="3">
        <f t="shared" si="1"/>
        <v>426.3</v>
      </c>
      <c r="N21" s="10">
        <f t="shared" si="0"/>
        <v>511.56</v>
      </c>
    </row>
    <row r="22" spans="1:14" ht="14.25" customHeight="1" x14ac:dyDescent="0.2">
      <c r="A22" s="1">
        <v>4633400</v>
      </c>
      <c r="B22" s="1" t="s">
        <v>67</v>
      </c>
      <c r="C22" s="1" t="s">
        <v>59</v>
      </c>
      <c r="D22" s="1" t="s">
        <v>68</v>
      </c>
      <c r="E22" s="1" t="s">
        <v>69</v>
      </c>
      <c r="F22" s="1" t="s">
        <v>0</v>
      </c>
      <c r="H22" s="1">
        <f>VALUE(LEFT(C22,FIND("/",C22)-1))</f>
        <v>240</v>
      </c>
      <c r="I22" s="1">
        <f>VALUE(MID(C22,FIND("/",C22)+1,FIND("-",C22)-FIND("/",C22)-1))</f>
        <v>650</v>
      </c>
      <c r="J22" s="1">
        <f>VALUE(RIGHT(C22,LEN(C22)-FIND("-",C22)))</f>
        <v>18</v>
      </c>
      <c r="K22" s="3">
        <v>618</v>
      </c>
      <c r="L22" s="4">
        <v>0.3</v>
      </c>
      <c r="M22" s="3">
        <f t="shared" si="1"/>
        <v>432.6</v>
      </c>
      <c r="N22" s="10">
        <f t="shared" si="0"/>
        <v>519.12</v>
      </c>
    </row>
    <row r="23" spans="1:14" x14ac:dyDescent="0.2">
      <c r="A23" s="1">
        <v>4598000</v>
      </c>
      <c r="B23" s="1" t="s">
        <v>70</v>
      </c>
      <c r="C23" s="1" t="s">
        <v>71</v>
      </c>
      <c r="D23" s="1" t="s">
        <v>60</v>
      </c>
      <c r="E23" s="1" t="s">
        <v>72</v>
      </c>
      <c r="F23" s="1" t="s">
        <v>0</v>
      </c>
      <c r="H23" s="1">
        <f>VALUE(LEFT(C23,FIND("/",C23)-1))</f>
        <v>260</v>
      </c>
      <c r="I23" s="1">
        <f>VALUE(MID(C23,FIND("/",C23)+1,FIND("-",C23)-FIND("/",C23)-1))</f>
        <v>650</v>
      </c>
      <c r="J23" s="1">
        <f>VALUE(RIGHT(C23,LEN(C23)-FIND("-",C23)))</f>
        <v>18</v>
      </c>
      <c r="K23" s="3">
        <v>618</v>
      </c>
      <c r="L23" s="4">
        <v>0.3</v>
      </c>
      <c r="M23" s="3">
        <f t="shared" si="1"/>
        <v>432.6</v>
      </c>
      <c r="N23" s="10">
        <f t="shared" si="0"/>
        <v>519.12</v>
      </c>
    </row>
    <row r="24" spans="1:14" x14ac:dyDescent="0.2">
      <c r="A24" s="1">
        <v>4526300</v>
      </c>
      <c r="B24" s="1" t="s">
        <v>73</v>
      </c>
      <c r="C24" s="1" t="s">
        <v>74</v>
      </c>
      <c r="D24" s="1" t="s">
        <v>64</v>
      </c>
      <c r="E24" s="1" t="s">
        <v>65</v>
      </c>
      <c r="F24" s="1" t="s">
        <v>0</v>
      </c>
      <c r="H24" s="1">
        <f>VALUE(LEFT(C24,FIND("/",C24)-1))</f>
        <v>265</v>
      </c>
      <c r="I24" s="1">
        <f>VALUE(MID(C24,FIND("/",C24)+1,FIND("-",C24)-FIND("/",C24)-1))</f>
        <v>645</v>
      </c>
      <c r="J24" s="1">
        <f>VALUE(RIGHT(C24,LEN(C24)-FIND("-",C24)))</f>
        <v>18</v>
      </c>
      <c r="K24" s="3">
        <v>609</v>
      </c>
      <c r="L24" s="4">
        <v>0.3</v>
      </c>
      <c r="M24" s="3">
        <f t="shared" si="1"/>
        <v>426.3</v>
      </c>
      <c r="N24" s="10">
        <f t="shared" si="0"/>
        <v>511.56</v>
      </c>
    </row>
    <row r="25" spans="1:14" x14ac:dyDescent="0.2">
      <c r="A25" s="1">
        <v>4633500</v>
      </c>
      <c r="B25" s="1" t="s">
        <v>75</v>
      </c>
      <c r="C25" s="1" t="s">
        <v>71</v>
      </c>
      <c r="D25" s="1" t="s">
        <v>68</v>
      </c>
      <c r="E25" s="1" t="s">
        <v>69</v>
      </c>
      <c r="F25" s="1" t="s">
        <v>0</v>
      </c>
      <c r="H25" s="1">
        <f>VALUE(LEFT(C25,FIND("/",C25)-1))</f>
        <v>260</v>
      </c>
      <c r="I25" s="1">
        <f>VALUE(MID(C25,FIND("/",C25)+1,FIND("-",C25)-FIND("/",C25)-1))</f>
        <v>650</v>
      </c>
      <c r="J25" s="1">
        <f>VALUE(RIGHT(C25,LEN(C25)-FIND("-",C25)))</f>
        <v>18</v>
      </c>
      <c r="K25" s="3">
        <v>618</v>
      </c>
      <c r="L25" s="4">
        <v>0.3</v>
      </c>
      <c r="M25" s="3">
        <f t="shared" si="1"/>
        <v>432.6</v>
      </c>
      <c r="N25" s="10">
        <f t="shared" si="0"/>
        <v>519.12</v>
      </c>
    </row>
    <row r="26" spans="1:14" x14ac:dyDescent="0.2">
      <c r="A26" s="1">
        <v>4183800</v>
      </c>
      <c r="B26" s="1" t="s">
        <v>76</v>
      </c>
      <c r="C26" s="1" t="s">
        <v>77</v>
      </c>
      <c r="D26" s="1" t="s">
        <v>64</v>
      </c>
      <c r="E26" s="1" t="s">
        <v>78</v>
      </c>
      <c r="F26" s="1" t="s">
        <v>0</v>
      </c>
      <c r="H26" s="1">
        <f>VALUE(LEFT(C26,FIND("/",C26)-1))</f>
        <v>285</v>
      </c>
      <c r="I26" s="1">
        <f>VALUE(MID(C26,FIND("/",C26)+1,FIND("-",C26)-FIND("/",C26)-1))</f>
        <v>645</v>
      </c>
      <c r="J26" s="1">
        <f>VALUE(RIGHT(C26,LEN(C26)-FIND("-",C26)))</f>
        <v>18</v>
      </c>
      <c r="K26" s="3">
        <v>683</v>
      </c>
      <c r="L26" s="4">
        <v>0.3</v>
      </c>
      <c r="M26" s="3">
        <f t="shared" si="1"/>
        <v>478.1</v>
      </c>
      <c r="N26" s="10">
        <f t="shared" si="0"/>
        <v>573.72</v>
      </c>
    </row>
    <row r="27" spans="1:14" x14ac:dyDescent="0.2">
      <c r="A27" s="1">
        <v>4091900</v>
      </c>
      <c r="B27" s="1" t="s">
        <v>79</v>
      </c>
      <c r="C27" s="1" t="s">
        <v>77</v>
      </c>
      <c r="D27" s="1" t="s">
        <v>80</v>
      </c>
      <c r="E27" s="1" t="s">
        <v>81</v>
      </c>
      <c r="F27" s="1" t="s">
        <v>0</v>
      </c>
      <c r="H27" s="1">
        <f>VALUE(LEFT(C27,FIND("/",C27)-1))</f>
        <v>285</v>
      </c>
      <c r="I27" s="1">
        <f>VALUE(MID(C27,FIND("/",C27)+1,FIND("-",C27)-FIND("/",C27)-1))</f>
        <v>645</v>
      </c>
      <c r="J27" s="1">
        <f>VALUE(RIGHT(C27,LEN(C27)-FIND("-",C27)))</f>
        <v>18</v>
      </c>
      <c r="K27" s="3">
        <v>683</v>
      </c>
      <c r="L27" s="4">
        <v>0.3</v>
      </c>
      <c r="M27" s="3">
        <f t="shared" si="1"/>
        <v>478.1</v>
      </c>
      <c r="N27" s="10">
        <f t="shared" si="0"/>
        <v>573.72</v>
      </c>
    </row>
    <row r="28" spans="1:14" x14ac:dyDescent="0.2">
      <c r="A28" s="1">
        <v>4633100</v>
      </c>
      <c r="B28" s="1" t="s">
        <v>82</v>
      </c>
      <c r="C28" s="1" t="s">
        <v>83</v>
      </c>
      <c r="D28" s="1" t="s">
        <v>68</v>
      </c>
      <c r="E28" s="1" t="s">
        <v>78</v>
      </c>
      <c r="F28" s="1" t="s">
        <v>0</v>
      </c>
      <c r="H28" s="1">
        <f>VALUE(LEFT(C28,FIND("/",C28)-1))</f>
        <v>280</v>
      </c>
      <c r="I28" s="1">
        <f>VALUE(MID(C28,FIND("/",C28)+1,FIND("-",C28)-FIND("/",C28)-1))</f>
        <v>650</v>
      </c>
      <c r="J28" s="1">
        <f>VALUE(RIGHT(C28,LEN(C28)-FIND("-",C28)))</f>
        <v>18</v>
      </c>
      <c r="K28" s="3">
        <v>739</v>
      </c>
      <c r="L28" s="4">
        <v>0.3</v>
      </c>
      <c r="M28" s="3">
        <f t="shared" si="1"/>
        <v>517.29999999999995</v>
      </c>
      <c r="N28" s="10">
        <f t="shared" si="0"/>
        <v>620.75999999999988</v>
      </c>
    </row>
    <row r="29" spans="1:14" x14ac:dyDescent="0.2">
      <c r="A29" s="1">
        <v>4646200</v>
      </c>
      <c r="B29" s="1" t="s">
        <v>84</v>
      </c>
      <c r="C29" s="1" t="s">
        <v>85</v>
      </c>
      <c r="D29" s="1" t="s">
        <v>16</v>
      </c>
      <c r="E29" s="1" t="s">
        <v>86</v>
      </c>
      <c r="F29" s="1" t="s">
        <v>0</v>
      </c>
      <c r="H29" s="1">
        <f>VALUE(LEFT(C29,FIND("/",C29)-1))</f>
        <v>265</v>
      </c>
      <c r="I29" s="1">
        <f>VALUE(MID(C29,FIND("/",C29)+1,FIND("-",C29)-FIND("/",C29)-1))</f>
        <v>660</v>
      </c>
      <c r="J29" s="1">
        <f>VALUE(RIGHT(C29,LEN(C29)-FIND("-",C29)))</f>
        <v>18</v>
      </c>
      <c r="K29" s="3">
        <v>682</v>
      </c>
      <c r="L29" s="4">
        <v>0.3</v>
      </c>
      <c r="M29" s="3">
        <f t="shared" si="1"/>
        <v>477.4</v>
      </c>
      <c r="N29" s="10">
        <f t="shared" si="0"/>
        <v>572.88</v>
      </c>
    </row>
    <row r="30" spans="1:14" x14ac:dyDescent="0.2">
      <c r="A30" s="1">
        <v>4012700</v>
      </c>
      <c r="B30" s="1" t="s">
        <v>87</v>
      </c>
      <c r="C30" s="1" t="s">
        <v>85</v>
      </c>
      <c r="D30" s="1" t="s">
        <v>80</v>
      </c>
      <c r="E30" s="1" t="s">
        <v>86</v>
      </c>
      <c r="F30" s="1" t="s">
        <v>0</v>
      </c>
      <c r="H30" s="1">
        <f>VALUE(LEFT(C30,FIND("/",C30)-1))</f>
        <v>265</v>
      </c>
      <c r="I30" s="1">
        <f>VALUE(MID(C30,FIND("/",C30)+1,FIND("-",C30)-FIND("/",C30)-1))</f>
        <v>660</v>
      </c>
      <c r="J30" s="1">
        <f>VALUE(RIGHT(C30,LEN(C30)-FIND("-",C30)))</f>
        <v>18</v>
      </c>
      <c r="K30" s="3">
        <v>682</v>
      </c>
      <c r="L30" s="4">
        <v>0.3</v>
      </c>
      <c r="M30" s="3">
        <f t="shared" si="1"/>
        <v>477.4</v>
      </c>
      <c r="N30" s="10">
        <f t="shared" si="0"/>
        <v>572.88</v>
      </c>
    </row>
    <row r="31" spans="1:14" x14ac:dyDescent="0.2">
      <c r="A31" s="1">
        <v>4650700</v>
      </c>
      <c r="B31" s="1" t="s">
        <v>88</v>
      </c>
      <c r="C31" s="1" t="s">
        <v>85</v>
      </c>
      <c r="D31" s="1" t="s">
        <v>32</v>
      </c>
      <c r="E31" s="1" t="s">
        <v>89</v>
      </c>
      <c r="F31" s="1" t="s">
        <v>0</v>
      </c>
      <c r="H31" s="1">
        <f>VALUE(LEFT(C31,FIND("/",C31)-1))</f>
        <v>265</v>
      </c>
      <c r="I31" s="1">
        <f>VALUE(MID(C31,FIND("/",C31)+1,FIND("-",C31)-FIND("/",C31)-1))</f>
        <v>660</v>
      </c>
      <c r="J31" s="1">
        <f>VALUE(RIGHT(C31,LEN(C31)-FIND("-",C31)))</f>
        <v>18</v>
      </c>
      <c r="K31" s="3">
        <v>682</v>
      </c>
      <c r="L31" s="4">
        <v>0.3</v>
      </c>
      <c r="M31" s="3">
        <f t="shared" si="1"/>
        <v>477.4</v>
      </c>
      <c r="N31" s="10">
        <f t="shared" si="0"/>
        <v>572.88</v>
      </c>
    </row>
    <row r="32" spans="1:14" x14ac:dyDescent="0.2">
      <c r="A32" s="1">
        <v>4598100</v>
      </c>
      <c r="B32" s="1" t="s">
        <v>90</v>
      </c>
      <c r="C32" s="1" t="s">
        <v>91</v>
      </c>
      <c r="D32" s="1" t="s">
        <v>60</v>
      </c>
      <c r="E32" s="1" t="s">
        <v>92</v>
      </c>
      <c r="F32" s="1" t="s">
        <v>0</v>
      </c>
      <c r="H32" s="1">
        <f>VALUE(LEFT(C32,FIND("/",C32)-1))</f>
        <v>280</v>
      </c>
      <c r="I32" s="1">
        <f>VALUE(MID(C32,FIND("/",C32)+1,FIND("-",C32)-FIND("/",C32)-1))</f>
        <v>660</v>
      </c>
      <c r="J32" s="1">
        <f>VALUE(RIGHT(C32,LEN(C32)-FIND("-",C32)))</f>
        <v>18</v>
      </c>
      <c r="K32" s="3">
        <v>762</v>
      </c>
      <c r="L32" s="4">
        <v>0.3</v>
      </c>
      <c r="M32" s="3">
        <f t="shared" si="1"/>
        <v>533.4</v>
      </c>
      <c r="N32" s="10">
        <f t="shared" si="0"/>
        <v>640.07999999999993</v>
      </c>
    </row>
    <row r="33" spans="1:14" x14ac:dyDescent="0.2">
      <c r="A33" s="1">
        <v>4526400</v>
      </c>
      <c r="B33" s="1" t="s">
        <v>93</v>
      </c>
      <c r="C33" s="1" t="s">
        <v>94</v>
      </c>
      <c r="D33" s="1" t="s">
        <v>64</v>
      </c>
      <c r="E33" s="1" t="s">
        <v>92</v>
      </c>
      <c r="F33" s="1" t="s">
        <v>0</v>
      </c>
      <c r="H33" s="1">
        <f>VALUE(LEFT(C33,FIND("/",C33)-1))</f>
        <v>305</v>
      </c>
      <c r="I33" s="1">
        <f>VALUE(MID(C33,FIND("/",C33)+1,FIND("-",C33)-FIND("/",C33)-1))</f>
        <v>660</v>
      </c>
      <c r="J33" s="1">
        <f>VALUE(RIGHT(C33,LEN(C33)-FIND("-",C33)))</f>
        <v>18</v>
      </c>
      <c r="K33" s="3">
        <v>751</v>
      </c>
      <c r="L33" s="4">
        <v>0.3</v>
      </c>
      <c r="M33" s="3">
        <f t="shared" si="1"/>
        <v>525.70000000000005</v>
      </c>
      <c r="N33" s="10">
        <f t="shared" si="0"/>
        <v>630.84</v>
      </c>
    </row>
    <row r="34" spans="1:14" x14ac:dyDescent="0.2">
      <c r="A34" s="1">
        <v>4633600</v>
      </c>
      <c r="B34" s="1" t="s">
        <v>95</v>
      </c>
      <c r="C34" s="1" t="s">
        <v>91</v>
      </c>
      <c r="D34" s="1" t="s">
        <v>68</v>
      </c>
      <c r="E34" s="1" t="s">
        <v>92</v>
      </c>
      <c r="F34" s="1" t="s">
        <v>0</v>
      </c>
      <c r="H34" s="1">
        <f>VALUE(LEFT(C34,FIND("/",C34)-1))</f>
        <v>280</v>
      </c>
      <c r="I34" s="1">
        <f>VALUE(MID(C34,FIND("/",C34)+1,FIND("-",C34)-FIND("/",C34)-1))</f>
        <v>660</v>
      </c>
      <c r="J34" s="1">
        <f>VALUE(RIGHT(C34,LEN(C34)-FIND("-",C34)))</f>
        <v>18</v>
      </c>
      <c r="K34" s="3">
        <v>762</v>
      </c>
      <c r="L34" s="4">
        <v>0.3</v>
      </c>
      <c r="M34" s="3">
        <f t="shared" si="1"/>
        <v>533.4</v>
      </c>
      <c r="N34" s="10">
        <f t="shared" si="0"/>
        <v>640.07999999999993</v>
      </c>
    </row>
    <row r="35" spans="1:14" x14ac:dyDescent="0.2">
      <c r="A35" s="1">
        <v>4646600</v>
      </c>
      <c r="B35" s="1" t="s">
        <v>96</v>
      </c>
      <c r="C35" s="1" t="s">
        <v>97</v>
      </c>
      <c r="D35" s="1" t="s">
        <v>31</v>
      </c>
      <c r="E35" s="1" t="s">
        <v>98</v>
      </c>
      <c r="F35" s="1" t="s">
        <v>0</v>
      </c>
      <c r="H35" s="1">
        <f>VALUE(LEFT(C35,FIND("/",C35)-1))</f>
        <v>320</v>
      </c>
      <c r="I35" s="1">
        <f>VALUE(MID(C35,FIND("/",C35)+1,FIND("-",C35)-FIND("/",C35)-1))</f>
        <v>660</v>
      </c>
      <c r="J35" s="1">
        <f>VALUE(RIGHT(C35,LEN(C35)-FIND("-",C35)))</f>
        <v>18</v>
      </c>
      <c r="K35" s="3">
        <v>747</v>
      </c>
      <c r="L35" s="4">
        <v>0.3</v>
      </c>
      <c r="M35" s="3">
        <f t="shared" si="1"/>
        <v>522.9</v>
      </c>
      <c r="N35" s="10">
        <f t="shared" si="0"/>
        <v>627.4799999999999</v>
      </c>
    </row>
    <row r="36" spans="1:14" x14ac:dyDescent="0.2">
      <c r="A36" s="1">
        <v>4336000</v>
      </c>
      <c r="B36" s="1" t="s">
        <v>99</v>
      </c>
      <c r="C36" s="1" t="s">
        <v>97</v>
      </c>
      <c r="D36" s="1" t="s">
        <v>38</v>
      </c>
      <c r="E36" s="1" t="s">
        <v>98</v>
      </c>
      <c r="F36" s="1" t="s">
        <v>0</v>
      </c>
      <c r="H36" s="1">
        <f>VALUE(LEFT(C36,FIND("/",C36)-1))</f>
        <v>320</v>
      </c>
      <c r="I36" s="1">
        <f>VALUE(MID(C36,FIND("/",C36)+1,FIND("-",C36)-FIND("/",C36)-1))</f>
        <v>660</v>
      </c>
      <c r="J36" s="1">
        <f>VALUE(RIGHT(C36,LEN(C36)-FIND("-",C36)))</f>
        <v>18</v>
      </c>
      <c r="K36" s="3">
        <v>747</v>
      </c>
      <c r="L36" s="4">
        <v>0.3</v>
      </c>
      <c r="M36" s="3">
        <f t="shared" si="1"/>
        <v>522.9</v>
      </c>
      <c r="N36" s="10">
        <f t="shared" si="0"/>
        <v>627.4799999999999</v>
      </c>
    </row>
    <row r="37" spans="1:14" x14ac:dyDescent="0.2">
      <c r="A37" s="1">
        <v>4634100</v>
      </c>
      <c r="B37" s="1" t="s">
        <v>100</v>
      </c>
      <c r="C37" s="1" t="s">
        <v>101</v>
      </c>
      <c r="D37" s="1" t="s">
        <v>60</v>
      </c>
      <c r="E37" s="1" t="s">
        <v>102</v>
      </c>
      <c r="F37" s="1" t="s">
        <v>0</v>
      </c>
      <c r="H37" s="1">
        <f>VALUE(LEFT(C37,FIND("/",C37)-1))</f>
        <v>310</v>
      </c>
      <c r="I37" s="1">
        <f>VALUE(MID(C37,FIND("/",C37)+1,FIND("-",C37)-FIND("/",C37)-1))</f>
        <v>660</v>
      </c>
      <c r="J37" s="1">
        <f>VALUE(RIGHT(C37,LEN(C37)-FIND("-",C37)))</f>
        <v>18</v>
      </c>
      <c r="K37" s="3">
        <v>860</v>
      </c>
      <c r="L37" s="4">
        <v>0.3</v>
      </c>
      <c r="M37" s="3">
        <f t="shared" si="1"/>
        <v>602</v>
      </c>
      <c r="N37" s="10">
        <f t="shared" si="0"/>
        <v>722.4</v>
      </c>
    </row>
    <row r="38" spans="1:14" x14ac:dyDescent="0.2">
      <c r="A38" s="1">
        <v>4633200</v>
      </c>
      <c r="B38" s="1" t="s">
        <v>103</v>
      </c>
      <c r="C38" s="1" t="s">
        <v>101</v>
      </c>
      <c r="D38" s="1" t="s">
        <v>68</v>
      </c>
      <c r="E38" s="1" t="s">
        <v>78</v>
      </c>
      <c r="F38" s="1" t="s">
        <v>0</v>
      </c>
      <c r="H38" s="1">
        <f>VALUE(LEFT(C38,FIND("/",C38)-1))</f>
        <v>310</v>
      </c>
      <c r="I38" s="1">
        <f>VALUE(MID(C38,FIND("/",C38)+1,FIND("-",C38)-FIND("/",C38)-1))</f>
        <v>660</v>
      </c>
      <c r="J38" s="1">
        <f>VALUE(RIGHT(C38,LEN(C38)-FIND("-",C38)))</f>
        <v>18</v>
      </c>
      <c r="K38" s="3">
        <v>860</v>
      </c>
      <c r="L38" s="4">
        <v>0.3</v>
      </c>
      <c r="M38" s="3">
        <f t="shared" si="1"/>
        <v>602</v>
      </c>
      <c r="N38" s="10">
        <f t="shared" si="0"/>
        <v>722.4</v>
      </c>
    </row>
    <row r="39" spans="1:14" x14ac:dyDescent="0.2">
      <c r="A39" s="1">
        <v>4184700</v>
      </c>
      <c r="B39" s="1" t="s">
        <v>104</v>
      </c>
      <c r="C39" s="1" t="s">
        <v>105</v>
      </c>
      <c r="D39" s="1" t="s">
        <v>64</v>
      </c>
      <c r="E39" s="1" t="s">
        <v>102</v>
      </c>
      <c r="F39" s="1" t="s">
        <v>0</v>
      </c>
      <c r="H39" s="1">
        <f>VALUE(LEFT(C39,FIND("/",C39)-1))</f>
        <v>325</v>
      </c>
      <c r="I39" s="1">
        <f>VALUE(MID(C39,FIND("/",C39)+1,FIND("-",C39)-FIND("/",C39)-1))</f>
        <v>660</v>
      </c>
      <c r="J39" s="1">
        <f>VALUE(RIGHT(C39,LEN(C39)-FIND("-",C39)))</f>
        <v>18</v>
      </c>
      <c r="K39" s="3">
        <v>766</v>
      </c>
      <c r="L39" s="4">
        <v>0.3</v>
      </c>
      <c r="M39" s="3">
        <f t="shared" si="1"/>
        <v>536.20000000000005</v>
      </c>
      <c r="N39" s="10">
        <f t="shared" si="0"/>
        <v>643.44000000000005</v>
      </c>
    </row>
    <row r="40" spans="1:14" x14ac:dyDescent="0.2">
      <c r="A40" s="1">
        <v>4598200</v>
      </c>
      <c r="B40" s="1" t="s">
        <v>106</v>
      </c>
      <c r="C40" s="1" t="s">
        <v>107</v>
      </c>
      <c r="D40" s="1" t="s">
        <v>60</v>
      </c>
      <c r="E40" s="1" t="s">
        <v>92</v>
      </c>
      <c r="F40" s="1" t="s">
        <v>0</v>
      </c>
      <c r="H40" s="1">
        <f>VALUE(LEFT(C40,FIND("/",C40)-1))</f>
        <v>280</v>
      </c>
      <c r="I40" s="1">
        <f>VALUE(MID(C40,FIND("/",C40)+1,FIND("-",C40)-FIND("/",C40)-1))</f>
        <v>680</v>
      </c>
      <c r="J40" s="1">
        <f>VALUE(RIGHT(C40,LEN(C40)-FIND("-",C40)))</f>
        <v>18</v>
      </c>
      <c r="K40" s="3">
        <v>762</v>
      </c>
      <c r="L40" s="4">
        <v>0.3</v>
      </c>
      <c r="M40" s="3">
        <f t="shared" si="1"/>
        <v>533.4</v>
      </c>
      <c r="N40" s="10">
        <f t="shared" si="0"/>
        <v>640.07999999999993</v>
      </c>
    </row>
    <row r="41" spans="1:14" x14ac:dyDescent="0.2">
      <c r="A41" s="1">
        <v>4526500</v>
      </c>
      <c r="B41" s="1" t="s">
        <v>108</v>
      </c>
      <c r="C41" s="1" t="s">
        <v>109</v>
      </c>
      <c r="D41" s="1" t="s">
        <v>64</v>
      </c>
      <c r="E41" s="1" t="s">
        <v>92</v>
      </c>
      <c r="F41" s="1" t="s">
        <v>0</v>
      </c>
      <c r="H41" s="1">
        <f>VALUE(LEFT(C41,FIND("/",C41)-1))</f>
        <v>305</v>
      </c>
      <c r="I41" s="1">
        <f>VALUE(MID(C41,FIND("/",C41)+1,FIND("-",C41)-FIND("/",C41)-1))</f>
        <v>680</v>
      </c>
      <c r="J41" s="1">
        <f>VALUE(RIGHT(C41,LEN(C41)-FIND("-",C41)))</f>
        <v>18</v>
      </c>
      <c r="K41" s="3">
        <v>751</v>
      </c>
      <c r="L41" s="4">
        <v>0.3</v>
      </c>
      <c r="M41" s="3">
        <f t="shared" si="1"/>
        <v>525.70000000000005</v>
      </c>
      <c r="N41" s="10">
        <f t="shared" si="0"/>
        <v>630.84</v>
      </c>
    </row>
    <row r="42" spans="1:14" x14ac:dyDescent="0.2">
      <c r="A42" s="1">
        <v>4633700</v>
      </c>
      <c r="B42" s="1" t="s">
        <v>110</v>
      </c>
      <c r="C42" s="1" t="s">
        <v>107</v>
      </c>
      <c r="D42" s="1" t="s">
        <v>68</v>
      </c>
      <c r="E42" s="1" t="s">
        <v>92</v>
      </c>
      <c r="F42" s="1" t="s">
        <v>0</v>
      </c>
      <c r="H42" s="1">
        <f>VALUE(LEFT(C42,FIND("/",C42)-1))</f>
        <v>280</v>
      </c>
      <c r="I42" s="1">
        <f>VALUE(MID(C42,FIND("/",C42)+1,FIND("-",C42)-FIND("/",C42)-1))</f>
        <v>680</v>
      </c>
      <c r="J42" s="1">
        <f>VALUE(RIGHT(C42,LEN(C42)-FIND("-",C42)))</f>
        <v>18</v>
      </c>
      <c r="K42" s="3">
        <v>762</v>
      </c>
      <c r="L42" s="4">
        <v>0.3</v>
      </c>
      <c r="M42" s="3">
        <f t="shared" si="1"/>
        <v>533.4</v>
      </c>
      <c r="N42" s="10">
        <f t="shared" si="0"/>
        <v>640.07999999999993</v>
      </c>
    </row>
    <row r="43" spans="1:14" x14ac:dyDescent="0.2">
      <c r="A43" s="1">
        <v>4634400</v>
      </c>
      <c r="B43" s="1" t="s">
        <v>111</v>
      </c>
      <c r="C43" s="1" t="s">
        <v>112</v>
      </c>
      <c r="D43" s="1" t="s">
        <v>60</v>
      </c>
      <c r="E43" s="1" t="s">
        <v>113</v>
      </c>
      <c r="F43" s="1" t="s">
        <v>0</v>
      </c>
      <c r="H43" s="1">
        <f>VALUE(LEFT(C43,FIND("/",C43)-1))</f>
        <v>300</v>
      </c>
      <c r="I43" s="1">
        <f>VALUE(MID(C43,FIND("/",C43)+1,FIND("-",C43)-FIND("/",C43)-1))</f>
        <v>690</v>
      </c>
      <c r="J43" s="1">
        <f>VALUE(RIGHT(C43,LEN(C43)-FIND("-",C43)))</f>
        <v>18</v>
      </c>
      <c r="K43" s="3">
        <v>762</v>
      </c>
      <c r="L43" s="4">
        <v>0.3</v>
      </c>
      <c r="M43" s="3">
        <f t="shared" si="1"/>
        <v>533.4</v>
      </c>
      <c r="N43" s="10">
        <f t="shared" si="0"/>
        <v>640.07999999999993</v>
      </c>
    </row>
    <row r="44" spans="1:14" x14ac:dyDescent="0.2">
      <c r="A44" s="1">
        <v>4633800</v>
      </c>
      <c r="B44" s="1" t="s">
        <v>114</v>
      </c>
      <c r="C44" s="1" t="s">
        <v>112</v>
      </c>
      <c r="D44" s="1" t="s">
        <v>68</v>
      </c>
      <c r="E44" s="1" t="s">
        <v>115</v>
      </c>
      <c r="F44" s="1" t="s">
        <v>0</v>
      </c>
      <c r="H44" s="1">
        <f>VALUE(LEFT(C44,FIND("/",C44)-1))</f>
        <v>300</v>
      </c>
      <c r="I44" s="1">
        <f>VALUE(MID(C44,FIND("/",C44)+1,FIND("-",C44)-FIND("/",C44)-1))</f>
        <v>690</v>
      </c>
      <c r="J44" s="1">
        <f>VALUE(RIGHT(C44,LEN(C44)-FIND("-",C44)))</f>
        <v>18</v>
      </c>
      <c r="K44" s="3">
        <v>762</v>
      </c>
      <c r="L44" s="4">
        <v>0.3</v>
      </c>
      <c r="M44" s="3">
        <f t="shared" si="1"/>
        <v>533.4</v>
      </c>
      <c r="N44" s="10">
        <f t="shared" si="0"/>
        <v>640.07999999999993</v>
      </c>
    </row>
    <row r="45" spans="1:14" x14ac:dyDescent="0.2">
      <c r="A45" s="1">
        <v>4184200</v>
      </c>
      <c r="B45" s="1" t="s">
        <v>116</v>
      </c>
      <c r="C45" s="1" t="s">
        <v>117</v>
      </c>
      <c r="D45" s="1" t="s">
        <v>64</v>
      </c>
      <c r="E45" s="1" t="s">
        <v>92</v>
      </c>
      <c r="F45" s="1" t="s">
        <v>0</v>
      </c>
      <c r="H45" s="1">
        <f>VALUE(LEFT(C45,FIND("/",C45)-1))</f>
        <v>315</v>
      </c>
      <c r="I45" s="1">
        <f>VALUE(MID(C45,FIND("/",C45)+1,FIND("-",C45)-FIND("/",C45)-1))</f>
        <v>680</v>
      </c>
      <c r="J45" s="1">
        <f>VALUE(RIGHT(C45,LEN(C45)-FIND("-",C45)))</f>
        <v>18</v>
      </c>
      <c r="K45" s="3">
        <v>766</v>
      </c>
      <c r="L45" s="4">
        <v>0.3</v>
      </c>
      <c r="M45" s="3">
        <f t="shared" si="1"/>
        <v>536.20000000000005</v>
      </c>
      <c r="N45" s="10">
        <f t="shared" si="0"/>
        <v>643.44000000000005</v>
      </c>
    </row>
    <row r="46" spans="1:14" x14ac:dyDescent="0.2">
      <c r="A46" s="1">
        <v>4634200</v>
      </c>
      <c r="B46" s="1" t="s">
        <v>118</v>
      </c>
      <c r="C46" s="1" t="s">
        <v>119</v>
      </c>
      <c r="D46" s="1" t="s">
        <v>60</v>
      </c>
      <c r="E46" s="1" t="s">
        <v>120</v>
      </c>
      <c r="F46" s="1" t="s">
        <v>0</v>
      </c>
      <c r="H46" s="1">
        <f>VALUE(LEFT(C46,FIND("/",C46)-1))</f>
        <v>310</v>
      </c>
      <c r="I46" s="1">
        <f>VALUE(MID(C46,FIND("/",C46)+1,FIND("-",C46)-FIND("/",C46)-1))</f>
        <v>690</v>
      </c>
      <c r="J46" s="1">
        <f>VALUE(RIGHT(C46,LEN(C46)-FIND("-",C46)))</f>
        <v>18</v>
      </c>
      <c r="K46" s="3">
        <v>860</v>
      </c>
      <c r="L46" s="4">
        <v>0.3</v>
      </c>
      <c r="M46" s="3">
        <f t="shared" si="1"/>
        <v>602</v>
      </c>
      <c r="N46" s="10">
        <f t="shared" si="0"/>
        <v>722.4</v>
      </c>
    </row>
    <row r="47" spans="1:14" x14ac:dyDescent="0.2">
      <c r="A47" s="1">
        <v>4633300</v>
      </c>
      <c r="B47" s="1" t="s">
        <v>121</v>
      </c>
      <c r="C47" s="1" t="s">
        <v>119</v>
      </c>
      <c r="D47" s="1" t="s">
        <v>68</v>
      </c>
      <c r="E47" s="1" t="s">
        <v>122</v>
      </c>
      <c r="F47" s="1" t="s">
        <v>0</v>
      </c>
      <c r="H47" s="1">
        <f>VALUE(LEFT(C47,FIND("/",C47)-1))</f>
        <v>310</v>
      </c>
      <c r="I47" s="1">
        <f>VALUE(MID(C47,FIND("/",C47)+1,FIND("-",C47)-FIND("/",C47)-1))</f>
        <v>690</v>
      </c>
      <c r="J47" s="1">
        <f>VALUE(RIGHT(C47,LEN(C47)-FIND("-",C47)))</f>
        <v>18</v>
      </c>
      <c r="K47" s="3">
        <v>860</v>
      </c>
      <c r="L47" s="4">
        <v>0.3</v>
      </c>
      <c r="M47" s="3">
        <f t="shared" si="1"/>
        <v>602</v>
      </c>
      <c r="N47" s="10">
        <f t="shared" si="0"/>
        <v>722.4</v>
      </c>
    </row>
    <row r="48" spans="1:14" x14ac:dyDescent="0.2">
      <c r="A48" s="1">
        <v>4184800</v>
      </c>
      <c r="B48" s="1" t="s">
        <v>123</v>
      </c>
      <c r="C48" s="1" t="s">
        <v>124</v>
      </c>
      <c r="D48" s="1" t="s">
        <v>64</v>
      </c>
      <c r="E48" s="1" t="s">
        <v>122</v>
      </c>
      <c r="F48" s="1" t="s">
        <v>0</v>
      </c>
      <c r="H48" s="1">
        <f>VALUE(LEFT(C48,FIND("/",C48)-1))</f>
        <v>325</v>
      </c>
      <c r="I48" s="1">
        <f>VALUE(MID(C48,FIND("/",C48)+1,FIND("-",C48)-FIND("/",C48)-1))</f>
        <v>680</v>
      </c>
      <c r="J48" s="1">
        <f>VALUE(RIGHT(C48,LEN(C48)-FIND("-",C48)))</f>
        <v>18</v>
      </c>
      <c r="K48" s="3">
        <v>766</v>
      </c>
      <c r="L48" s="4">
        <v>0.3</v>
      </c>
      <c r="M48" s="3">
        <f t="shared" si="1"/>
        <v>536.20000000000005</v>
      </c>
      <c r="N48" s="10">
        <f t="shared" si="0"/>
        <v>643.44000000000005</v>
      </c>
    </row>
    <row r="49" spans="1:14" x14ac:dyDescent="0.2">
      <c r="A49" s="1">
        <v>4634500</v>
      </c>
      <c r="B49" s="1" t="s">
        <v>125</v>
      </c>
      <c r="C49" s="1" t="s">
        <v>126</v>
      </c>
      <c r="D49" s="1" t="s">
        <v>68</v>
      </c>
      <c r="E49" s="1" t="s">
        <v>102</v>
      </c>
      <c r="F49" s="1" t="s">
        <v>0</v>
      </c>
      <c r="H49" s="1">
        <f>VALUE(LEFT(C49,FIND("/",C49)-1))</f>
        <v>320</v>
      </c>
      <c r="I49" s="1">
        <f>VALUE(MID(C49,FIND("/",C49)+1,FIND("-",C49)-FIND("/",C49)-1))</f>
        <v>710</v>
      </c>
      <c r="J49" s="1">
        <f>VALUE(RIGHT(C49,LEN(C49)-FIND("-",C49)))</f>
        <v>18</v>
      </c>
      <c r="K49" s="3">
        <v>860</v>
      </c>
      <c r="L49" s="4">
        <v>0.3</v>
      </c>
      <c r="M49" s="3">
        <f t="shared" si="1"/>
        <v>602</v>
      </c>
      <c r="N49" s="10">
        <f t="shared" si="0"/>
        <v>722.4</v>
      </c>
    </row>
    <row r="50" spans="1:14" x14ac:dyDescent="0.2">
      <c r="A50" s="1">
        <v>4184000</v>
      </c>
      <c r="B50" s="1" t="s">
        <v>127</v>
      </c>
      <c r="C50" s="1" t="s">
        <v>128</v>
      </c>
      <c r="D50" s="1" t="s">
        <v>64</v>
      </c>
      <c r="E50" s="1" t="s">
        <v>122</v>
      </c>
      <c r="F50" s="1" t="s">
        <v>0</v>
      </c>
      <c r="H50" s="1">
        <f>VALUE(LEFT(C50,FIND("/",C50)-1))</f>
        <v>305</v>
      </c>
      <c r="I50" s="1">
        <f>VALUE(MID(C50,FIND("/",C50)+1,FIND("-",C50)-FIND("/",C50)-1))</f>
        <v>645</v>
      </c>
      <c r="J50" s="1">
        <f>VALUE(RIGHT(C50,LEN(C50)-FIND("-",C50)))</f>
        <v>18</v>
      </c>
      <c r="K50" s="3">
        <v>728</v>
      </c>
      <c r="L50" s="4">
        <v>0.3</v>
      </c>
      <c r="M50" s="3">
        <f t="shared" si="1"/>
        <v>509.6</v>
      </c>
      <c r="N50" s="10">
        <f t="shared" si="0"/>
        <v>611.52</v>
      </c>
    </row>
    <row r="51" spans="1:14" x14ac:dyDescent="0.2">
      <c r="A51" s="1">
        <v>4184900</v>
      </c>
      <c r="B51" s="1" t="s">
        <v>129</v>
      </c>
      <c r="C51" s="1" t="s">
        <v>130</v>
      </c>
      <c r="D51" s="1" t="s">
        <v>64</v>
      </c>
      <c r="E51" s="1" t="s">
        <v>102</v>
      </c>
      <c r="F51" s="1" t="s">
        <v>0</v>
      </c>
      <c r="H51" s="1">
        <f>VALUE(LEFT(C51,FIND("/",C51)-1))</f>
        <v>325</v>
      </c>
      <c r="I51" s="1">
        <f>VALUE(MID(C51,FIND("/",C51)+1,FIND("-",C51)-FIND("/",C51)-1))</f>
        <v>705</v>
      </c>
      <c r="J51" s="1">
        <f>VALUE(RIGHT(C51,LEN(C51)-FIND("-",C51)))</f>
        <v>18</v>
      </c>
      <c r="K51" s="3">
        <v>766</v>
      </c>
      <c r="L51" s="4">
        <v>0.3</v>
      </c>
      <c r="M51" s="3">
        <f t="shared" si="1"/>
        <v>536.20000000000005</v>
      </c>
      <c r="N51" s="10">
        <f t="shared" si="0"/>
        <v>643.44000000000005</v>
      </c>
    </row>
    <row r="52" spans="1:14" x14ac:dyDescent="0.2">
      <c r="A52" s="1">
        <v>4634300</v>
      </c>
      <c r="B52" s="1" t="s">
        <v>131</v>
      </c>
      <c r="C52" s="1" t="s">
        <v>126</v>
      </c>
      <c r="D52" s="1" t="s">
        <v>60</v>
      </c>
      <c r="E52" s="1" t="s">
        <v>102</v>
      </c>
      <c r="F52" s="1" t="s">
        <v>0</v>
      </c>
      <c r="H52" s="1">
        <f>VALUE(LEFT(C52,FIND("/",C52)-1))</f>
        <v>320</v>
      </c>
      <c r="I52" s="1">
        <f>VALUE(MID(C52,FIND("/",C52)+1,FIND("-",C52)-FIND("/",C52)-1))</f>
        <v>710</v>
      </c>
      <c r="J52" s="1">
        <f>VALUE(RIGHT(C52,LEN(C52)-FIND("-",C52)))</f>
        <v>18</v>
      </c>
      <c r="K52" s="3">
        <v>860</v>
      </c>
      <c r="L52" s="4">
        <v>0.3</v>
      </c>
      <c r="M52" s="3">
        <f t="shared" si="1"/>
        <v>602</v>
      </c>
      <c r="N52" s="10">
        <f t="shared" si="0"/>
        <v>722.4</v>
      </c>
    </row>
    <row r="53" spans="1:14" x14ac:dyDescent="0.2">
      <c r="A53" s="1">
        <v>4645700</v>
      </c>
      <c r="B53" s="1" t="s">
        <v>132</v>
      </c>
      <c r="C53" s="1" t="s">
        <v>133</v>
      </c>
      <c r="D53" s="1" t="s">
        <v>31</v>
      </c>
      <c r="E53" s="1" t="s">
        <v>98</v>
      </c>
      <c r="F53" s="1" t="s">
        <v>0</v>
      </c>
      <c r="H53" s="1">
        <f>VALUE(LEFT(C53,FIND("/",C53)-1))</f>
        <v>350</v>
      </c>
      <c r="I53" s="1">
        <f>VALUE(MID(C53,FIND("/",C53)+1,FIND("-",C53)-FIND("/",C53)-1))</f>
        <v>720</v>
      </c>
      <c r="J53" s="1">
        <f>VALUE(RIGHT(C53,LEN(C53)-FIND("-",C53)))</f>
        <v>18</v>
      </c>
      <c r="K53" s="3">
        <v>788</v>
      </c>
      <c r="L53" s="4">
        <v>0.3</v>
      </c>
      <c r="M53" s="3">
        <f t="shared" si="1"/>
        <v>551.6</v>
      </c>
      <c r="N53" s="10">
        <f t="shared" si="0"/>
        <v>661.92</v>
      </c>
    </row>
    <row r="54" spans="1:14" x14ac:dyDescent="0.2">
      <c r="A54" s="1">
        <v>4336100</v>
      </c>
      <c r="B54" s="1" t="s">
        <v>134</v>
      </c>
      <c r="C54" s="1" t="s">
        <v>133</v>
      </c>
      <c r="D54" s="1" t="s">
        <v>38</v>
      </c>
      <c r="E54" s="1" t="s">
        <v>98</v>
      </c>
      <c r="F54" s="1" t="s">
        <v>0</v>
      </c>
      <c r="H54" s="1">
        <f>VALUE(LEFT(C54,FIND("/",C54)-1))</f>
        <v>350</v>
      </c>
      <c r="I54" s="1">
        <f>VALUE(MID(C54,FIND("/",C54)+1,FIND("-",C54)-FIND("/",C54)-1))</f>
        <v>720</v>
      </c>
      <c r="J54" s="1">
        <f>VALUE(RIGHT(C54,LEN(C54)-FIND("-",C54)))</f>
        <v>18</v>
      </c>
      <c r="K54" s="3">
        <v>788</v>
      </c>
      <c r="L54" s="4">
        <v>0.3</v>
      </c>
      <c r="M54" s="3">
        <f t="shared" si="1"/>
        <v>551.6</v>
      </c>
      <c r="N54" s="10">
        <f t="shared" si="0"/>
        <v>661.92</v>
      </c>
    </row>
    <row r="55" spans="1:14" x14ac:dyDescent="0.2">
      <c r="A55" s="1">
        <v>4677000</v>
      </c>
      <c r="B55" s="1" t="s">
        <v>135</v>
      </c>
      <c r="C55" s="1" t="s">
        <v>136</v>
      </c>
      <c r="D55" s="1" t="s">
        <v>16</v>
      </c>
      <c r="E55" s="1" t="s">
        <v>57</v>
      </c>
      <c r="F55" s="1" t="s">
        <v>0</v>
      </c>
      <c r="H55" s="1">
        <f>VALUE(LEFT(C55,FIND("/",C55)-1))</f>
        <v>235</v>
      </c>
      <c r="I55" s="1">
        <f>VALUE(MID(C55,FIND("/",C55)+1,FIND("-",C55)-FIND("/",C55)-1))</f>
        <v>645</v>
      </c>
      <c r="J55" s="1">
        <f>VALUE(RIGHT(C55,LEN(C55)-FIND("-",C55)))</f>
        <v>19</v>
      </c>
      <c r="K55" s="3">
        <v>725</v>
      </c>
      <c r="L55" s="4">
        <v>0.3</v>
      </c>
      <c r="M55" s="3">
        <f t="shared" si="1"/>
        <v>507.5</v>
      </c>
      <c r="N55" s="10">
        <f t="shared" si="0"/>
        <v>609</v>
      </c>
    </row>
    <row r="56" spans="1:14" x14ac:dyDescent="0.2">
      <c r="A56" s="1">
        <v>4676900</v>
      </c>
      <c r="B56" s="1" t="s">
        <v>137</v>
      </c>
      <c r="C56" s="1" t="s">
        <v>136</v>
      </c>
      <c r="D56" s="1" t="s">
        <v>31</v>
      </c>
      <c r="E56" s="1" t="s">
        <v>57</v>
      </c>
      <c r="F56" s="1" t="s">
        <v>0</v>
      </c>
      <c r="H56" s="1">
        <f>VALUE(LEFT(C56,FIND("/",C56)-1))</f>
        <v>235</v>
      </c>
      <c r="I56" s="1">
        <f>VALUE(MID(C56,FIND("/",C56)+1,FIND("-",C56)-FIND("/",C56)-1))</f>
        <v>645</v>
      </c>
      <c r="J56" s="1">
        <f>VALUE(RIGHT(C56,LEN(C56)-FIND("-",C56)))</f>
        <v>19</v>
      </c>
      <c r="K56" s="3">
        <v>725</v>
      </c>
      <c r="L56" s="4">
        <v>0.3</v>
      </c>
      <c r="M56" s="3">
        <f t="shared" si="1"/>
        <v>507.5</v>
      </c>
      <c r="N56" s="10">
        <f t="shared" si="0"/>
        <v>609</v>
      </c>
    </row>
    <row r="57" spans="1:14" x14ac:dyDescent="0.2">
      <c r="A57" s="1">
        <v>4677200</v>
      </c>
      <c r="B57" s="1" t="s">
        <v>138</v>
      </c>
      <c r="C57" s="1" t="s">
        <v>139</v>
      </c>
      <c r="D57" s="1" t="s">
        <v>16</v>
      </c>
      <c r="E57" s="1" t="s">
        <v>140</v>
      </c>
      <c r="F57" s="1" t="s">
        <v>0</v>
      </c>
      <c r="H57" s="1">
        <f>VALUE(LEFT(C57,FIND("/",C57)-1))</f>
        <v>255</v>
      </c>
      <c r="I57" s="1">
        <f>VALUE(MID(C57,FIND("/",C57)+1,FIND("-",C57)-FIND("/",C57)-1))</f>
        <v>650</v>
      </c>
      <c r="J57" s="1">
        <f>VALUE(RIGHT(C57,LEN(C57)-FIND("-",C57)))</f>
        <v>19</v>
      </c>
      <c r="K57" s="3">
        <v>786</v>
      </c>
      <c r="L57" s="4">
        <v>0.3</v>
      </c>
      <c r="M57" s="3">
        <f t="shared" si="1"/>
        <v>550.20000000000005</v>
      </c>
      <c r="N57" s="10">
        <f t="shared" si="0"/>
        <v>660.24</v>
      </c>
    </row>
    <row r="58" spans="1:14" x14ac:dyDescent="0.2">
      <c r="A58" s="1">
        <v>4677100</v>
      </c>
      <c r="B58" s="1" t="s">
        <v>141</v>
      </c>
      <c r="C58" s="1" t="s">
        <v>139</v>
      </c>
      <c r="D58" s="1" t="s">
        <v>31</v>
      </c>
      <c r="E58" s="1" t="s">
        <v>142</v>
      </c>
      <c r="F58" s="1" t="s">
        <v>0</v>
      </c>
      <c r="H58" s="1">
        <f>VALUE(LEFT(C58,FIND("/",C58)-1))</f>
        <v>255</v>
      </c>
      <c r="I58" s="1">
        <f>VALUE(MID(C58,FIND("/",C58)+1,FIND("-",C58)-FIND("/",C58)-1))</f>
        <v>650</v>
      </c>
      <c r="J58" s="1">
        <f>VALUE(RIGHT(C58,LEN(C58)-FIND("-",C58)))</f>
        <v>19</v>
      </c>
      <c r="K58" s="3">
        <v>786</v>
      </c>
      <c r="L58" s="4">
        <v>0.3</v>
      </c>
      <c r="M58" s="3">
        <f t="shared" si="1"/>
        <v>550.20000000000005</v>
      </c>
      <c r="N58" s="10">
        <f t="shared" si="0"/>
        <v>660.24</v>
      </c>
    </row>
    <row r="59" spans="1:14" x14ac:dyDescent="0.2">
      <c r="A59" s="1">
        <v>4640200</v>
      </c>
      <c r="B59" s="1" t="s">
        <v>143</v>
      </c>
      <c r="C59" s="1" t="s">
        <v>144</v>
      </c>
      <c r="D59" s="1" t="s">
        <v>32</v>
      </c>
      <c r="E59" s="1" t="s">
        <v>145</v>
      </c>
      <c r="F59" s="1" t="s">
        <v>0</v>
      </c>
      <c r="H59" s="1">
        <f>VALUE(LEFT(C59,FIND("/",C59)-1))</f>
        <v>275</v>
      </c>
      <c r="I59" s="1">
        <f>VALUE(MID(C59,FIND("/",C59)+1,FIND("-",C59)-FIND("/",C59)-1))</f>
        <v>675</v>
      </c>
      <c r="J59" s="1">
        <f>VALUE(RIGHT(C59,LEN(C59)-FIND("-",C59)))</f>
        <v>19</v>
      </c>
      <c r="K59" s="3">
        <v>843</v>
      </c>
      <c r="L59" s="4">
        <v>0.3</v>
      </c>
      <c r="M59" s="3">
        <f t="shared" si="1"/>
        <v>590.1</v>
      </c>
      <c r="N59" s="10">
        <f t="shared" si="0"/>
        <v>708.12</v>
      </c>
    </row>
    <row r="60" spans="1:14" x14ac:dyDescent="0.2">
      <c r="A60" s="1">
        <v>4640400</v>
      </c>
      <c r="B60" s="1" t="s">
        <v>146</v>
      </c>
      <c r="C60" s="1" t="s">
        <v>144</v>
      </c>
      <c r="D60" s="1" t="s">
        <v>16</v>
      </c>
      <c r="E60" s="1" t="s">
        <v>145</v>
      </c>
      <c r="F60" s="1" t="s">
        <v>0</v>
      </c>
      <c r="H60" s="1">
        <f>VALUE(LEFT(C60,FIND("/",C60)-1))</f>
        <v>275</v>
      </c>
      <c r="I60" s="1">
        <f>VALUE(MID(C60,FIND("/",C60)+1,FIND("-",C60)-FIND("/",C60)-1))</f>
        <v>675</v>
      </c>
      <c r="J60" s="1">
        <f>VALUE(RIGHT(C60,LEN(C60)-FIND("-",C60)))</f>
        <v>19</v>
      </c>
      <c r="K60" s="3">
        <v>843</v>
      </c>
      <c r="L60" s="4">
        <v>0.3</v>
      </c>
      <c r="M60" s="3">
        <f t="shared" si="1"/>
        <v>590.1</v>
      </c>
      <c r="N60" s="10">
        <f t="shared" si="0"/>
        <v>708.12</v>
      </c>
    </row>
    <row r="61" spans="1:14" x14ac:dyDescent="0.2">
      <c r="A61" s="1">
        <v>4639800</v>
      </c>
      <c r="B61" s="1" t="s">
        <v>147</v>
      </c>
      <c r="C61" s="1" t="s">
        <v>148</v>
      </c>
      <c r="D61" s="1" t="s">
        <v>56</v>
      </c>
      <c r="E61" s="1" t="s">
        <v>149</v>
      </c>
      <c r="F61" s="1" t="s">
        <v>0</v>
      </c>
      <c r="H61" s="1">
        <f>VALUE(LEFT(C61,FIND("/",C61)-1))</f>
        <v>280</v>
      </c>
      <c r="I61" s="1">
        <f>VALUE(MID(C61,FIND("/",C61)+1,FIND("-",C61)-FIND("/",C61)-1))</f>
        <v>680</v>
      </c>
      <c r="J61" s="1">
        <f>VALUE(RIGHT(C61,LEN(C61)-FIND("-",C61)))</f>
        <v>19</v>
      </c>
      <c r="K61" s="3">
        <v>850</v>
      </c>
      <c r="L61" s="4">
        <v>0.3</v>
      </c>
      <c r="M61" s="3">
        <f t="shared" si="1"/>
        <v>595</v>
      </c>
      <c r="N61" s="10">
        <f t="shared" si="0"/>
        <v>714</v>
      </c>
    </row>
    <row r="62" spans="1:14" x14ac:dyDescent="0.2">
      <c r="A62" s="1">
        <v>4640000</v>
      </c>
      <c r="B62" s="1" t="s">
        <v>150</v>
      </c>
      <c r="C62" s="1" t="s">
        <v>148</v>
      </c>
      <c r="D62" s="1" t="s">
        <v>53</v>
      </c>
      <c r="E62" s="1" t="s">
        <v>149</v>
      </c>
      <c r="F62" s="1" t="s">
        <v>0</v>
      </c>
      <c r="H62" s="1">
        <f>VALUE(LEFT(C62,FIND("/",C62)-1))</f>
        <v>280</v>
      </c>
      <c r="I62" s="1">
        <f>VALUE(MID(C62,FIND("/",C62)+1,FIND("-",C62)-FIND("/",C62)-1))</f>
        <v>680</v>
      </c>
      <c r="J62" s="1">
        <f>VALUE(RIGHT(C62,LEN(C62)-FIND("-",C62)))</f>
        <v>19</v>
      </c>
      <c r="K62" s="3">
        <v>850</v>
      </c>
      <c r="L62" s="4">
        <v>0.3</v>
      </c>
      <c r="M62" s="3">
        <f t="shared" ref="M62:M73" si="2">+K62-(K62*L62)</f>
        <v>595</v>
      </c>
      <c r="N62" s="10">
        <f t="shared" si="0"/>
        <v>714</v>
      </c>
    </row>
    <row r="63" spans="1:14" x14ac:dyDescent="0.2">
      <c r="A63" s="1">
        <v>4677400</v>
      </c>
      <c r="B63" s="1" t="s">
        <v>151</v>
      </c>
      <c r="C63" s="1" t="s">
        <v>152</v>
      </c>
      <c r="D63" s="1" t="s">
        <v>16</v>
      </c>
      <c r="E63" s="1" t="s">
        <v>54</v>
      </c>
      <c r="F63" s="1" t="s">
        <v>0</v>
      </c>
      <c r="H63" s="1">
        <f>VALUE(LEFT(C63,FIND("/",C63)-1))</f>
        <v>295</v>
      </c>
      <c r="I63" s="1">
        <f>VALUE(MID(C63,FIND("/",C63)+1,FIND("-",C63)-FIND("/",C63)-1))</f>
        <v>680</v>
      </c>
      <c r="J63" s="1">
        <f>VALUE(RIGHT(C63,LEN(C63)-FIND("-",C63)))</f>
        <v>19</v>
      </c>
      <c r="K63" s="3">
        <v>827</v>
      </c>
      <c r="L63" s="4">
        <v>0.3</v>
      </c>
      <c r="M63" s="3">
        <f t="shared" si="2"/>
        <v>578.9</v>
      </c>
      <c r="N63" s="10">
        <f t="shared" si="0"/>
        <v>694.68</v>
      </c>
    </row>
    <row r="64" spans="1:14" x14ac:dyDescent="0.2">
      <c r="A64" s="1">
        <v>4677300</v>
      </c>
      <c r="B64" s="1" t="s">
        <v>153</v>
      </c>
      <c r="C64" s="1" t="s">
        <v>152</v>
      </c>
      <c r="D64" s="1" t="s">
        <v>31</v>
      </c>
      <c r="E64" s="1" t="s">
        <v>54</v>
      </c>
      <c r="F64" s="1" t="s">
        <v>0</v>
      </c>
      <c r="H64" s="1">
        <f>VALUE(LEFT(C64,FIND("/",C64)-1))</f>
        <v>295</v>
      </c>
      <c r="I64" s="1">
        <f>VALUE(MID(C64,FIND("/",C64)+1,FIND("-",C64)-FIND("/",C64)-1))</f>
        <v>680</v>
      </c>
      <c r="J64" s="1">
        <f>VALUE(RIGHT(C64,LEN(C64)-FIND("-",C64)))</f>
        <v>19</v>
      </c>
      <c r="K64" s="3">
        <v>827</v>
      </c>
      <c r="L64" s="4">
        <v>0.3</v>
      </c>
      <c r="M64" s="3">
        <f t="shared" si="2"/>
        <v>578.9</v>
      </c>
      <c r="N64" s="10">
        <f t="shared" si="0"/>
        <v>694.68</v>
      </c>
    </row>
    <row r="65" spans="1:14" x14ac:dyDescent="0.2">
      <c r="A65" s="1">
        <v>4677500</v>
      </c>
      <c r="B65" s="1" t="s">
        <v>154</v>
      </c>
      <c r="C65" s="1" t="s">
        <v>155</v>
      </c>
      <c r="D65" s="1" t="s">
        <v>16</v>
      </c>
      <c r="E65" s="1" t="s">
        <v>140</v>
      </c>
      <c r="F65" s="1" t="s">
        <v>0</v>
      </c>
      <c r="H65" s="1">
        <f>VALUE(LEFT(C65,FIND("/",C65)-1))</f>
        <v>305</v>
      </c>
      <c r="I65" s="1">
        <f>VALUE(MID(C65,FIND("/",C65)+1,FIND("-",C65)-FIND("/",C65)-1))</f>
        <v>690</v>
      </c>
      <c r="J65" s="1">
        <f>VALUE(RIGHT(C65,LEN(C65)-FIND("-",C65)))</f>
        <v>19</v>
      </c>
      <c r="K65" s="3">
        <v>852</v>
      </c>
      <c r="L65" s="4">
        <v>0.3</v>
      </c>
      <c r="M65" s="3">
        <f t="shared" si="2"/>
        <v>596.4</v>
      </c>
      <c r="N65" s="10">
        <f t="shared" si="0"/>
        <v>715.68</v>
      </c>
    </row>
    <row r="66" spans="1:14" x14ac:dyDescent="0.2">
      <c r="A66" s="1">
        <v>4678800</v>
      </c>
      <c r="B66" s="1" t="s">
        <v>156</v>
      </c>
      <c r="C66" s="1" t="s">
        <v>155</v>
      </c>
      <c r="D66" s="1" t="s">
        <v>31</v>
      </c>
      <c r="E66" s="1" t="s">
        <v>142</v>
      </c>
      <c r="F66" s="1" t="s">
        <v>0</v>
      </c>
      <c r="H66" s="1">
        <f>VALUE(LEFT(C66,FIND("/",C66)-1))</f>
        <v>305</v>
      </c>
      <c r="I66" s="1">
        <f>VALUE(MID(C66,FIND("/",C66)+1,FIND("-",C66)-FIND("/",C66)-1))</f>
        <v>690</v>
      </c>
      <c r="J66" s="1">
        <f>VALUE(RIGHT(C66,LEN(C66)-FIND("-",C66)))</f>
        <v>19</v>
      </c>
      <c r="K66" s="3">
        <v>852</v>
      </c>
      <c r="L66" s="4">
        <v>0.3</v>
      </c>
      <c r="M66" s="3">
        <f t="shared" si="2"/>
        <v>596.4</v>
      </c>
      <c r="N66" s="10">
        <f t="shared" si="0"/>
        <v>715.68</v>
      </c>
    </row>
    <row r="67" spans="1:14" x14ac:dyDescent="0.2">
      <c r="A67" s="1">
        <v>4640300</v>
      </c>
      <c r="B67" s="1" t="s">
        <v>157</v>
      </c>
      <c r="C67" s="1" t="s">
        <v>158</v>
      </c>
      <c r="D67" s="1" t="s">
        <v>32</v>
      </c>
      <c r="E67" s="1" t="s">
        <v>145</v>
      </c>
      <c r="F67" s="1" t="s">
        <v>0</v>
      </c>
      <c r="H67" s="1">
        <f>VALUE(LEFT(C67,FIND("/",C67)-1))</f>
        <v>315</v>
      </c>
      <c r="I67" s="1">
        <f>VALUE(MID(C67,FIND("/",C67)+1,FIND("-",C67)-FIND("/",C67)-1))</f>
        <v>705</v>
      </c>
      <c r="J67" s="1">
        <f>VALUE(RIGHT(C67,LEN(C67)-FIND("-",C67)))</f>
        <v>19</v>
      </c>
      <c r="K67" s="3">
        <v>900</v>
      </c>
      <c r="L67" s="4">
        <v>0.3</v>
      </c>
      <c r="M67" s="3">
        <f t="shared" si="2"/>
        <v>630</v>
      </c>
      <c r="N67" s="10">
        <f t="shared" si="0"/>
        <v>756</v>
      </c>
    </row>
    <row r="68" spans="1:14" x14ac:dyDescent="0.2">
      <c r="A68" s="1">
        <v>4640500</v>
      </c>
      <c r="B68" s="1" t="s">
        <v>159</v>
      </c>
      <c r="C68" s="1" t="s">
        <v>158</v>
      </c>
      <c r="D68" s="1" t="s">
        <v>16</v>
      </c>
      <c r="E68" s="1" t="s">
        <v>145</v>
      </c>
      <c r="F68" s="1" t="s">
        <v>0</v>
      </c>
      <c r="H68" s="1">
        <f>VALUE(LEFT(C68,FIND("/",C68)-1))</f>
        <v>315</v>
      </c>
      <c r="I68" s="1">
        <f>VALUE(MID(C68,FIND("/",C68)+1,FIND("-",C68)-FIND("/",C68)-1))</f>
        <v>705</v>
      </c>
      <c r="J68" s="1">
        <f>VALUE(RIGHT(C68,LEN(C68)-FIND("-",C68)))</f>
        <v>19</v>
      </c>
      <c r="K68" s="3">
        <v>900</v>
      </c>
      <c r="L68" s="4">
        <v>0.3</v>
      </c>
      <c r="M68" s="3">
        <f t="shared" si="2"/>
        <v>630</v>
      </c>
      <c r="N68" s="10">
        <f t="shared" si="0"/>
        <v>756</v>
      </c>
    </row>
    <row r="69" spans="1:14" x14ac:dyDescent="0.2">
      <c r="A69" s="1">
        <v>4649600</v>
      </c>
      <c r="B69" s="1" t="s">
        <v>160</v>
      </c>
      <c r="C69" s="1" t="s">
        <v>161</v>
      </c>
      <c r="D69" s="1" t="s">
        <v>60</v>
      </c>
      <c r="E69" s="1" t="s">
        <v>162</v>
      </c>
      <c r="F69" s="1" t="s">
        <v>0</v>
      </c>
      <c r="H69" s="1">
        <f>VALUE(LEFT(C69,FIND("/",C69)-1))</f>
        <v>320</v>
      </c>
      <c r="I69" s="1">
        <f>VALUE(MID(C69,FIND("/",C69)+1,FIND("-",C69)-FIND("/",C69)-1))</f>
        <v>710</v>
      </c>
      <c r="J69" s="1">
        <f>VALUE(RIGHT(C69,LEN(C69)-FIND("-",C69)))</f>
        <v>19</v>
      </c>
      <c r="K69" s="3">
        <v>890</v>
      </c>
      <c r="L69" s="4">
        <v>0.3</v>
      </c>
      <c r="M69" s="3">
        <f t="shared" si="2"/>
        <v>623</v>
      </c>
      <c r="N69" s="10">
        <f t="shared" si="0"/>
        <v>747.6</v>
      </c>
    </row>
    <row r="70" spans="1:14" x14ac:dyDescent="0.2">
      <c r="A70" s="1">
        <v>4639900</v>
      </c>
      <c r="B70" s="1" t="s">
        <v>163</v>
      </c>
      <c r="C70" s="1" t="s">
        <v>164</v>
      </c>
      <c r="D70" s="1" t="s">
        <v>56</v>
      </c>
      <c r="E70" s="1" t="s">
        <v>149</v>
      </c>
      <c r="F70" s="1" t="s">
        <v>0</v>
      </c>
      <c r="H70" s="1">
        <f>VALUE(LEFT(C70,FIND("/",C70)-1))</f>
        <v>300</v>
      </c>
      <c r="I70" s="1">
        <f>VALUE(MID(C70,FIND("/",C70)+1,FIND("-",C70)-FIND("/",C70)-1))</f>
        <v>720</v>
      </c>
      <c r="J70" s="1">
        <f>VALUE(RIGHT(C70,LEN(C70)-FIND("-",C70)))</f>
        <v>19</v>
      </c>
      <c r="K70" s="3">
        <v>906</v>
      </c>
      <c r="L70" s="4">
        <v>0.3</v>
      </c>
      <c r="M70" s="3">
        <f t="shared" si="2"/>
        <v>634.20000000000005</v>
      </c>
      <c r="N70" s="10">
        <f t="shared" ref="N70:N73" si="3">M70*1.2</f>
        <v>761.04000000000008</v>
      </c>
    </row>
    <row r="71" spans="1:14" x14ac:dyDescent="0.2">
      <c r="A71" s="1">
        <v>4640100</v>
      </c>
      <c r="B71" s="1" t="s">
        <v>165</v>
      </c>
      <c r="C71" s="1" t="s">
        <v>164</v>
      </c>
      <c r="D71" s="1" t="s">
        <v>53</v>
      </c>
      <c r="E71" s="1" t="s">
        <v>149</v>
      </c>
      <c r="F71" s="1" t="s">
        <v>0</v>
      </c>
      <c r="H71" s="1">
        <f>VALUE(LEFT(C71,FIND("/",C71)-1))</f>
        <v>300</v>
      </c>
      <c r="I71" s="1">
        <f>VALUE(MID(C71,FIND("/",C71)+1,FIND("-",C71)-FIND("/",C71)-1))</f>
        <v>720</v>
      </c>
      <c r="J71" s="1">
        <f>VALUE(RIGHT(C71,LEN(C71)-FIND("-",C71)))</f>
        <v>19</v>
      </c>
      <c r="K71" s="3">
        <v>906</v>
      </c>
      <c r="L71" s="4">
        <v>0.3</v>
      </c>
      <c r="M71" s="3">
        <f t="shared" si="2"/>
        <v>634.20000000000005</v>
      </c>
      <c r="N71" s="10">
        <f t="shared" si="3"/>
        <v>761.04000000000008</v>
      </c>
    </row>
    <row r="72" spans="1:14" x14ac:dyDescent="0.2">
      <c r="A72" s="1">
        <v>4633900</v>
      </c>
      <c r="B72" s="1" t="s">
        <v>166</v>
      </c>
      <c r="C72" s="1" t="s">
        <v>161</v>
      </c>
      <c r="D72" s="1" t="s">
        <v>68</v>
      </c>
      <c r="E72" s="1" t="s">
        <v>122</v>
      </c>
      <c r="F72" s="1" t="s">
        <v>0</v>
      </c>
      <c r="H72" s="1">
        <f>VALUE(LEFT(C72,FIND("/",C72)-1))</f>
        <v>320</v>
      </c>
      <c r="I72" s="1">
        <f>VALUE(MID(C72,FIND("/",C72)+1,FIND("-",C72)-FIND("/",C72)-1))</f>
        <v>710</v>
      </c>
      <c r="J72" s="1">
        <f>VALUE(RIGHT(C72,LEN(C72)-FIND("-",C72)))</f>
        <v>19</v>
      </c>
      <c r="K72" s="3">
        <v>890</v>
      </c>
      <c r="L72" s="4">
        <v>0.3</v>
      </c>
      <c r="M72" s="3">
        <f t="shared" si="2"/>
        <v>623</v>
      </c>
      <c r="N72" s="10">
        <f t="shared" si="3"/>
        <v>747.6</v>
      </c>
    </row>
    <row r="73" spans="1:14" x14ac:dyDescent="0.2">
      <c r="A73" s="1">
        <v>4634000</v>
      </c>
      <c r="B73" s="1" t="s">
        <v>167</v>
      </c>
      <c r="C73" s="1" t="s">
        <v>83</v>
      </c>
      <c r="D73" s="1" t="s">
        <v>60</v>
      </c>
      <c r="F73" s="1" t="s">
        <v>0</v>
      </c>
      <c r="H73" s="1">
        <f>VALUE(LEFT(C73,FIND("/",C73)-1))</f>
        <v>280</v>
      </c>
      <c r="I73" s="1">
        <f>VALUE(MID(C73,FIND("/",C73)+1,FIND("-",C73)-FIND("/",C73)-1))</f>
        <v>650</v>
      </c>
      <c r="J73" s="1">
        <f>VALUE(RIGHT(C73,LEN(C73)-FIND("-",C73)))</f>
        <v>18</v>
      </c>
      <c r="K73" s="3">
        <v>739</v>
      </c>
      <c r="L73" s="4">
        <v>0.3</v>
      </c>
      <c r="M73" s="3">
        <f t="shared" si="2"/>
        <v>517.29999999999995</v>
      </c>
      <c r="N73" s="10">
        <f t="shared" si="3"/>
        <v>620.75999999999988</v>
      </c>
    </row>
  </sheetData>
  <autoFilter ref="A2:M73" xr:uid="{F1334982-682E-402F-8D84-C63BE15B2C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 2026</vt:lpstr>
    </vt:vector>
  </TitlesOfParts>
  <Company>Pirelli S.p.A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Belfiore Matteo, IT</dc:creator>
  <cp:lastModifiedBy>Mykaela Coty-Scholl</cp:lastModifiedBy>
  <dcterms:created xsi:type="dcterms:W3CDTF">2025-12-22T10:49:58Z</dcterms:created>
  <dcterms:modified xsi:type="dcterms:W3CDTF">2026-02-18T01:32:11Z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1221319227</vt:i4>
  </property>
  <property fmtid="{D5CDD505-2E9C-101B-9397-08002B2CF9AE}" pid="3" name="_NewReviewCycle">
    <vt:lpwstr/>
  </property>
  <property fmtid="{D5CDD505-2E9C-101B-9397-08002B2CF9AE}" pid="4" name="_EmailSubject">
    <vt:lpwstr>2026 forecast and price list - Area27</vt:lpwstr>
  </property>
  <property fmtid="{D5CDD505-2E9C-101B-9397-08002B2CF9AE}" pid="5" name="_AuthorEmail">
    <vt:lpwstr>emma.watson@pirelli.com</vt:lpwstr>
  </property>
  <property fmtid="{D5CDD505-2E9C-101B-9397-08002B2CF9AE}" pid="6" name="_AuthorEmailDisplayName">
    <vt:lpwstr>Watson Emma, US</vt:lpwstr>
  </property>
  <property fmtid="{D5CDD505-2E9C-101B-9397-08002B2CF9AE}" pid="7" name="_PreviousAdHocReviewCycleID">
    <vt:i4>-1700501913</vt:i4>
  </property>
</Properties>
</file>